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nela_bozic1_skole_hr/Documents/Desktop/"/>
    </mc:Choice>
  </mc:AlternateContent>
  <xr:revisionPtr revIDLastSave="86" documentId="8_{A7CBCFAF-C6AF-40F9-B9E6-5DCEA38A2918}" xr6:coauthVersionLast="47" xr6:coauthVersionMax="47" xr10:uidLastSave="{6F5835CC-4029-4D1F-9CC8-5206F2CA5802}"/>
  <bookViews>
    <workbookView xWindow="-120" yWindow="-120" windowWidth="29040" windowHeight="15720"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E331" i="9" s="1"/>
  <c r="B331" i="9" s="1"/>
  <c r="G331" i="9"/>
  <c r="F331" i="9"/>
  <c r="H330" i="9"/>
  <c r="G330" i="9"/>
  <c r="F330" i="9"/>
  <c r="H329" i="9"/>
  <c r="G329" i="9"/>
  <c r="F329" i="9"/>
  <c r="H328" i="9"/>
  <c r="G328" i="9"/>
  <c r="F328" i="9"/>
  <c r="E328" i="9"/>
  <c r="B328" i="9" s="1"/>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E319" i="9"/>
  <c r="B319" i="9" s="1"/>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E292" i="9"/>
  <c r="M291" i="9"/>
  <c r="L291" i="9"/>
  <c r="F291" i="9"/>
  <c r="E291" i="9"/>
  <c r="M290" i="9"/>
  <c r="L290" i="9"/>
  <c r="F290" i="9"/>
  <c r="E290" i="9"/>
  <c r="M289" i="9"/>
  <c r="L289" i="9"/>
  <c r="E289" i="9"/>
  <c r="M288" i="9"/>
  <c r="L288" i="9"/>
  <c r="E288" i="9"/>
  <c r="M287" i="9"/>
  <c r="F287" i="9" s="1"/>
  <c r="L287" i="9"/>
  <c r="E287" i="9"/>
  <c r="M286" i="9"/>
  <c r="F286" i="9" s="1"/>
  <c r="B286" i="9" s="1"/>
  <c r="L286" i="9"/>
  <c r="E286" i="9"/>
  <c r="M285" i="9"/>
  <c r="L285" i="9"/>
  <c r="E285" i="9"/>
  <c r="M284" i="9"/>
  <c r="F284" i="9" s="1"/>
  <c r="B284" i="9" s="1"/>
  <c r="L284" i="9"/>
  <c r="E284" i="9"/>
  <c r="M283" i="9"/>
  <c r="L283" i="9"/>
  <c r="F283" i="9"/>
  <c r="E283" i="9"/>
  <c r="M282" i="9"/>
  <c r="L282" i="9"/>
  <c r="F282" i="9"/>
  <c r="B282" i="9" s="1"/>
  <c r="E282" i="9"/>
  <c r="M281" i="9"/>
  <c r="L281" i="9"/>
  <c r="E281" i="9"/>
  <c r="M280" i="9"/>
  <c r="F280" i="9" s="1"/>
  <c r="B280" i="9" s="1"/>
  <c r="L280" i="9"/>
  <c r="E280" i="9"/>
  <c r="M279" i="9"/>
  <c r="F279" i="9" s="1"/>
  <c r="L279" i="9"/>
  <c r="E279" i="9"/>
  <c r="M278" i="9"/>
  <c r="F278" i="9" s="1"/>
  <c r="B278" i="9" s="1"/>
  <c r="L278" i="9"/>
  <c r="E278" i="9"/>
  <c r="M277" i="9"/>
  <c r="L277" i="9"/>
  <c r="E277" i="9"/>
  <c r="M276" i="9"/>
  <c r="L276" i="9"/>
  <c r="F276" i="9" s="1"/>
  <c r="B276" i="9" s="1"/>
  <c r="E276" i="9"/>
  <c r="M275" i="9"/>
  <c r="L275" i="9"/>
  <c r="F275" i="9"/>
  <c r="E275" i="9"/>
  <c r="M274" i="9"/>
  <c r="L274" i="9"/>
  <c r="F274" i="9"/>
  <c r="B274" i="9" s="1"/>
  <c r="E274" i="9"/>
  <c r="M273" i="9"/>
  <c r="L273" i="9"/>
  <c r="E273" i="9"/>
  <c r="M272" i="9"/>
  <c r="L272" i="9"/>
  <c r="F272" i="9" s="1"/>
  <c r="B272" i="9" s="1"/>
  <c r="E272" i="9"/>
  <c r="M271" i="9"/>
  <c r="F271" i="9" s="1"/>
  <c r="L271" i="9"/>
  <c r="E271" i="9"/>
  <c r="M270" i="9"/>
  <c r="F270" i="9" s="1"/>
  <c r="B270" i="9" s="1"/>
  <c r="L270" i="9"/>
  <c r="E270" i="9"/>
  <c r="M269" i="9"/>
  <c r="L269" i="9"/>
  <c r="E269" i="9"/>
  <c r="M268" i="9"/>
  <c r="L268" i="9"/>
  <c r="F268" i="9" s="1"/>
  <c r="B268" i="9" s="1"/>
  <c r="E268" i="9"/>
  <c r="M267" i="9"/>
  <c r="L267" i="9"/>
  <c r="F267" i="9"/>
  <c r="E267" i="9"/>
  <c r="M266" i="9"/>
  <c r="L266" i="9"/>
  <c r="F266" i="9"/>
  <c r="B266" i="9" s="1"/>
  <c r="E266" i="9"/>
  <c r="M265" i="9"/>
  <c r="L265" i="9"/>
  <c r="E265" i="9"/>
  <c r="M264" i="9"/>
  <c r="F264" i="9" s="1"/>
  <c r="B264" i="9" s="1"/>
  <c r="L264" i="9"/>
  <c r="E264" i="9"/>
  <c r="M263" i="9"/>
  <c r="F263" i="9" s="1"/>
  <c r="L263" i="9"/>
  <c r="E263" i="9"/>
  <c r="M262" i="9"/>
  <c r="F262" i="9" s="1"/>
  <c r="B262" i="9" s="1"/>
  <c r="L262" i="9"/>
  <c r="E262" i="9"/>
  <c r="M261" i="9"/>
  <c r="L261" i="9"/>
  <c r="E261" i="9"/>
  <c r="M260" i="9"/>
  <c r="F260" i="9" s="1"/>
  <c r="B260" i="9" s="1"/>
  <c r="L260" i="9"/>
  <c r="E260" i="9"/>
  <c r="M259" i="9"/>
  <c r="L259" i="9"/>
  <c r="F259" i="9"/>
  <c r="E259" i="9"/>
  <c r="M258" i="9"/>
  <c r="L258" i="9"/>
  <c r="F258" i="9"/>
  <c r="B258" i="9" s="1"/>
  <c r="E258" i="9"/>
  <c r="M257" i="9"/>
  <c r="L257" i="9"/>
  <c r="E257" i="9"/>
  <c r="M256" i="9"/>
  <c r="F256" i="9" s="1"/>
  <c r="B256" i="9" s="1"/>
  <c r="L256" i="9"/>
  <c r="E256" i="9"/>
  <c r="M255" i="9"/>
  <c r="L255" i="9"/>
  <c r="E255" i="9"/>
  <c r="M254" i="9"/>
  <c r="L254" i="9"/>
  <c r="F254" i="9" s="1"/>
  <c r="B254" i="9" s="1"/>
  <c r="E254" i="9"/>
  <c r="M253" i="9"/>
  <c r="L253" i="9"/>
  <c r="E253" i="9"/>
  <c r="M252" i="9"/>
  <c r="F252" i="9" s="1"/>
  <c r="L252" i="9"/>
  <c r="E252" i="9"/>
  <c r="M251" i="9"/>
  <c r="F251" i="9" s="1"/>
  <c r="L251" i="9"/>
  <c r="E251" i="9"/>
  <c r="M250" i="9"/>
  <c r="L250" i="9"/>
  <c r="E250" i="9"/>
  <c r="M249" i="9"/>
  <c r="L249" i="9"/>
  <c r="F249" i="9" s="1"/>
  <c r="B249" i="9" s="1"/>
  <c r="E249" i="9"/>
  <c r="M248" i="9"/>
  <c r="F248" i="9" s="1"/>
  <c r="L248" i="9"/>
  <c r="E248" i="9"/>
  <c r="B248" i="9" s="1"/>
  <c r="M247" i="9"/>
  <c r="L247" i="9"/>
  <c r="E247" i="9"/>
  <c r="M246" i="9"/>
  <c r="L246" i="9"/>
  <c r="E246" i="9"/>
  <c r="M245" i="9"/>
  <c r="L245" i="9"/>
  <c r="E245" i="9"/>
  <c r="M244" i="9"/>
  <c r="L244" i="9"/>
  <c r="E244" i="9"/>
  <c r="M243" i="9"/>
  <c r="F243" i="9" s="1"/>
  <c r="B243" i="9" s="1"/>
  <c r="L243" i="9"/>
  <c r="E243" i="9"/>
  <c r="M242" i="9"/>
  <c r="L242" i="9"/>
  <c r="E242" i="9"/>
  <c r="M241" i="9"/>
  <c r="F241" i="9" s="1"/>
  <c r="B241" i="9" s="1"/>
  <c r="L241" i="9"/>
  <c r="E241" i="9"/>
  <c r="M240" i="9"/>
  <c r="L240" i="9"/>
  <c r="E240" i="9"/>
  <c r="M239" i="9"/>
  <c r="L239" i="9"/>
  <c r="E239" i="9"/>
  <c r="M238" i="9"/>
  <c r="L238" i="9"/>
  <c r="E238" i="9"/>
  <c r="M237" i="9"/>
  <c r="F237" i="9" s="1"/>
  <c r="B237" i="9" s="1"/>
  <c r="L237" i="9"/>
  <c r="E237" i="9"/>
  <c r="M236" i="9"/>
  <c r="L236" i="9"/>
  <c r="E236" i="9"/>
  <c r="M235" i="9"/>
  <c r="F235" i="9" s="1"/>
  <c r="B235" i="9" s="1"/>
  <c r="L235" i="9"/>
  <c r="E235" i="9"/>
  <c r="M234" i="9"/>
  <c r="L234" i="9"/>
  <c r="E234" i="9"/>
  <c r="M233" i="9"/>
  <c r="L233" i="9"/>
  <c r="F233" i="9"/>
  <c r="B233" i="9" s="1"/>
  <c r="E233" i="9"/>
  <c r="M232" i="9"/>
  <c r="L232" i="9"/>
  <c r="F232" i="9" s="1"/>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E170" i="9" s="1"/>
  <c r="B170" i="9" s="1"/>
  <c r="F170" i="9"/>
  <c r="H169" i="9"/>
  <c r="E169" i="9" s="1"/>
  <c r="B169" i="9" s="1"/>
  <c r="G169" i="9"/>
  <c r="F169" i="9"/>
  <c r="H168" i="9"/>
  <c r="G168" i="9"/>
  <c r="F168" i="9"/>
  <c r="E168" i="9"/>
  <c r="B168" i="9" s="1"/>
  <c r="H167" i="9"/>
  <c r="G167" i="9"/>
  <c r="E167" i="9" s="1"/>
  <c r="B167" i="9" s="1"/>
  <c r="F167" i="9"/>
  <c r="H166" i="9"/>
  <c r="G166" i="9"/>
  <c r="F166" i="9"/>
  <c r="H165" i="9"/>
  <c r="E165" i="9" s="1"/>
  <c r="B165" i="9" s="1"/>
  <c r="G165" i="9"/>
  <c r="F165" i="9"/>
  <c r="H164" i="9"/>
  <c r="E164" i="9" s="1"/>
  <c r="B164" i="9" s="1"/>
  <c r="G164" i="9"/>
  <c r="F164" i="9"/>
  <c r="H163" i="9"/>
  <c r="G163" i="9"/>
  <c r="F163" i="9"/>
  <c r="H162" i="9"/>
  <c r="G162" i="9"/>
  <c r="E162" i="9" s="1"/>
  <c r="B162" i="9" s="1"/>
  <c r="F162" i="9"/>
  <c r="H161" i="9"/>
  <c r="E161" i="9" s="1"/>
  <c r="B161" i="9" s="1"/>
  <c r="G161" i="9"/>
  <c r="F161" i="9"/>
  <c r="H160" i="9"/>
  <c r="G160" i="9"/>
  <c r="F160" i="9"/>
  <c r="E160" i="9"/>
  <c r="B160" i="9" s="1"/>
  <c r="H159" i="9"/>
  <c r="G159" i="9"/>
  <c r="E159" i="9" s="1"/>
  <c r="B159" i="9" s="1"/>
  <c r="F159" i="9"/>
  <c r="H158" i="9"/>
  <c r="G158" i="9"/>
  <c r="F158" i="9"/>
  <c r="H157" i="9"/>
  <c r="E157" i="9" s="1"/>
  <c r="B157" i="9" s="1"/>
  <c r="G157" i="9"/>
  <c r="F157" i="9"/>
  <c r="F156" i="9"/>
  <c r="H155" i="9"/>
  <c r="G155" i="9"/>
  <c r="E155" i="9" s="1"/>
  <c r="B155" i="9" s="1"/>
  <c r="F155" i="9"/>
  <c r="H154" i="9"/>
  <c r="G154" i="9"/>
  <c r="F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G148" i="9"/>
  <c r="F148" i="9"/>
  <c r="E148" i="9"/>
  <c r="B148" i="9" s="1"/>
  <c r="H147" i="9"/>
  <c r="G147" i="9"/>
  <c r="E147" i="9" s="1"/>
  <c r="B147" i="9" s="1"/>
  <c r="F147" i="9"/>
  <c r="H146" i="9"/>
  <c r="G146" i="9"/>
  <c r="F146" i="9"/>
  <c r="H145" i="9"/>
  <c r="E145" i="9" s="1"/>
  <c r="B145" i="9" s="1"/>
  <c r="G145" i="9"/>
  <c r="F145" i="9"/>
  <c r="H144" i="9"/>
  <c r="E144" i="9" s="1"/>
  <c r="B144" i="9" s="1"/>
  <c r="G144" i="9"/>
  <c r="F144" i="9"/>
  <c r="H143" i="9"/>
  <c r="G143" i="9"/>
  <c r="F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H137" i="9"/>
  <c r="E137" i="9" s="1"/>
  <c r="B137" i="9" s="1"/>
  <c r="G137" i="9"/>
  <c r="F137" i="9"/>
  <c r="H136" i="9"/>
  <c r="E136" i="9" s="1"/>
  <c r="B136" i="9" s="1"/>
  <c r="G136" i="9"/>
  <c r="F136" i="9"/>
  <c r="H135" i="9"/>
  <c r="G135" i="9"/>
  <c r="F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H129" i="9"/>
  <c r="E129" i="9" s="1"/>
  <c r="B129" i="9" s="1"/>
  <c r="G129" i="9"/>
  <c r="F129" i="9"/>
  <c r="H128" i="9"/>
  <c r="E128" i="9" s="1"/>
  <c r="B128" i="9" s="1"/>
  <c r="G128" i="9"/>
  <c r="F128" i="9"/>
  <c r="H127" i="9"/>
  <c r="G127" i="9"/>
  <c r="F127" i="9"/>
  <c r="H126" i="9"/>
  <c r="G126" i="9"/>
  <c r="E126" i="9" s="1"/>
  <c r="B126" i="9" s="1"/>
  <c r="F126" i="9"/>
  <c r="H125" i="9"/>
  <c r="E125" i="9" s="1"/>
  <c r="B125" i="9" s="1"/>
  <c r="G125" i="9"/>
  <c r="F125" i="9"/>
  <c r="H124" i="9"/>
  <c r="G124" i="9"/>
  <c r="F124" i="9"/>
  <c r="E124" i="9"/>
  <c r="B124" i="9" s="1"/>
  <c r="H123" i="9"/>
  <c r="G123" i="9"/>
  <c r="E123" i="9" s="1"/>
  <c r="B123" i="9" s="1"/>
  <c r="F123" i="9"/>
  <c r="H122" i="9"/>
  <c r="G122" i="9"/>
  <c r="F122" i="9"/>
  <c r="H121" i="9"/>
  <c r="G121" i="9"/>
  <c r="F121" i="9"/>
  <c r="E121" i="9"/>
  <c r="B121" i="9" s="1"/>
  <c r="H120" i="9"/>
  <c r="G120" i="9"/>
  <c r="E120" i="9" s="1"/>
  <c r="B120" i="9" s="1"/>
  <c r="F120" i="9"/>
  <c r="H119" i="9"/>
  <c r="G119" i="9"/>
  <c r="F119" i="9"/>
  <c r="H118" i="9"/>
  <c r="G118" i="9"/>
  <c r="E118" i="9" s="1"/>
  <c r="B118" i="9" s="1"/>
  <c r="F118" i="9"/>
  <c r="H117" i="9"/>
  <c r="E117" i="9" s="1"/>
  <c r="B117" i="9" s="1"/>
  <c r="G117" i="9"/>
  <c r="F117" i="9"/>
  <c r="H116" i="9"/>
  <c r="E116" i="9" s="1"/>
  <c r="B116" i="9" s="1"/>
  <c r="G116" i="9"/>
  <c r="F116" i="9"/>
  <c r="H115" i="9"/>
  <c r="G115" i="9"/>
  <c r="F115" i="9"/>
  <c r="H114" i="9"/>
  <c r="G114" i="9"/>
  <c r="E114" i="9" s="1"/>
  <c r="B114" i="9" s="1"/>
  <c r="F114" i="9"/>
  <c r="H113" i="9"/>
  <c r="G113" i="9"/>
  <c r="F113" i="9"/>
  <c r="H112" i="9"/>
  <c r="G112" i="9"/>
  <c r="F112" i="9"/>
  <c r="E112" i="9"/>
  <c r="B112" i="9" s="1"/>
  <c r="H111" i="9"/>
  <c r="E111" i="9" s="1"/>
  <c r="B111" i="9" s="1"/>
  <c r="G111" i="9"/>
  <c r="F111" i="9"/>
  <c r="H110" i="9"/>
  <c r="E110" i="9" s="1"/>
  <c r="B110" i="9" s="1"/>
  <c r="G110" i="9"/>
  <c r="F110" i="9"/>
  <c r="H109" i="9"/>
  <c r="G109" i="9"/>
  <c r="E109" i="9" s="1"/>
  <c r="B109" i="9" s="1"/>
  <c r="F109" i="9"/>
  <c r="H108" i="9"/>
  <c r="G108" i="9"/>
  <c r="F108" i="9"/>
  <c r="H107" i="9"/>
  <c r="E107" i="9" s="1"/>
  <c r="B107" i="9" s="1"/>
  <c r="G107" i="9"/>
  <c r="F107" i="9"/>
  <c r="H106" i="9"/>
  <c r="E106" i="9" s="1"/>
  <c r="B106" i="9" s="1"/>
  <c r="G106" i="9"/>
  <c r="F106" i="9"/>
  <c r="H105" i="9"/>
  <c r="G105" i="9"/>
  <c r="F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H99" i="9"/>
  <c r="G99" i="9"/>
  <c r="F99" i="9"/>
  <c r="E99" i="9"/>
  <c r="B99" i="9" s="1"/>
  <c r="H98" i="9"/>
  <c r="G98" i="9"/>
  <c r="F98" i="9"/>
  <c r="E98" i="9"/>
  <c r="B98" i="9" s="1"/>
  <c r="H97" i="9"/>
  <c r="G97" i="9"/>
  <c r="E97" i="9" s="1"/>
  <c r="B97" i="9" s="1"/>
  <c r="F97" i="9"/>
  <c r="H96" i="9"/>
  <c r="G96" i="9"/>
  <c r="F96" i="9"/>
  <c r="H95" i="9"/>
  <c r="G95" i="9"/>
  <c r="F95" i="9"/>
  <c r="E95" i="9"/>
  <c r="B95" i="9" s="1"/>
  <c r="H94" i="9"/>
  <c r="E94" i="9" s="1"/>
  <c r="B94" i="9" s="1"/>
  <c r="G94" i="9"/>
  <c r="F94" i="9"/>
  <c r="H93" i="9"/>
  <c r="G93" i="9"/>
  <c r="F93" i="9"/>
  <c r="H92" i="9"/>
  <c r="G92" i="9"/>
  <c r="E92" i="9" s="1"/>
  <c r="B92" i="9" s="1"/>
  <c r="F92" i="9"/>
  <c r="H91" i="9"/>
  <c r="E91" i="9" s="1"/>
  <c r="B91" i="9" s="1"/>
  <c r="G91" i="9"/>
  <c r="F91" i="9"/>
  <c r="H90" i="9"/>
  <c r="G90" i="9"/>
  <c r="F90" i="9"/>
  <c r="E90" i="9"/>
  <c r="B90" i="9" s="1"/>
  <c r="H89" i="9"/>
  <c r="G89" i="9"/>
  <c r="E89" i="9" s="1"/>
  <c r="B89" i="9" s="1"/>
  <c r="F89" i="9"/>
  <c r="H88" i="9"/>
  <c r="G88" i="9"/>
  <c r="F88" i="9"/>
  <c r="H87" i="9"/>
  <c r="E87" i="9" s="1"/>
  <c r="B87" i="9" s="1"/>
  <c r="G87" i="9"/>
  <c r="F87" i="9"/>
  <c r="H86" i="9"/>
  <c r="E86" i="9" s="1"/>
  <c r="B86" i="9" s="1"/>
  <c r="G86" i="9"/>
  <c r="F86" i="9"/>
  <c r="H85" i="9"/>
  <c r="G85" i="9"/>
  <c r="F85" i="9"/>
  <c r="H84" i="9"/>
  <c r="G84" i="9"/>
  <c r="E84" i="9" s="1"/>
  <c r="B84" i="9" s="1"/>
  <c r="F84" i="9"/>
  <c r="H83" i="9"/>
  <c r="G83" i="9"/>
  <c r="F83" i="9"/>
  <c r="H82" i="9"/>
  <c r="E82" i="9" s="1"/>
  <c r="B82" i="9" s="1"/>
  <c r="G82" i="9"/>
  <c r="F82" i="9"/>
  <c r="H81" i="9"/>
  <c r="E81" i="9" s="1"/>
  <c r="B81" i="9" s="1"/>
  <c r="G81" i="9"/>
  <c r="F81" i="9"/>
  <c r="H80" i="9"/>
  <c r="G80" i="9"/>
  <c r="F80" i="9"/>
  <c r="H79" i="9"/>
  <c r="G79" i="9"/>
  <c r="F79" i="9"/>
  <c r="H78" i="9"/>
  <c r="G78" i="9"/>
  <c r="E78" i="9" s="1"/>
  <c r="B78" i="9" s="1"/>
  <c r="F78" i="9"/>
  <c r="H77" i="9"/>
  <c r="E77" i="9" s="1"/>
  <c r="B77" i="9" s="1"/>
  <c r="G77" i="9"/>
  <c r="F77" i="9"/>
  <c r="H76" i="9"/>
  <c r="E76" i="9" s="1"/>
  <c r="B76" i="9" s="1"/>
  <c r="G76" i="9"/>
  <c r="F76" i="9"/>
  <c r="H75" i="9"/>
  <c r="G75" i="9"/>
  <c r="E75" i="9" s="1"/>
  <c r="B75" i="9" s="1"/>
  <c r="F75" i="9"/>
  <c r="H74" i="9"/>
  <c r="E74" i="9" s="1"/>
  <c r="B74" i="9" s="1"/>
  <c r="G74" i="9"/>
  <c r="F74" i="9"/>
  <c r="H73" i="9"/>
  <c r="G73" i="9"/>
  <c r="F73" i="9"/>
  <c r="E73" i="9"/>
  <c r="B73" i="9" s="1"/>
  <c r="H72" i="9"/>
  <c r="G72" i="9"/>
  <c r="E72" i="9" s="1"/>
  <c r="B72" i="9" s="1"/>
  <c r="F72" i="9"/>
  <c r="H71" i="9"/>
  <c r="G71" i="9"/>
  <c r="F71" i="9"/>
  <c r="H70" i="9"/>
  <c r="E70" i="9" s="1"/>
  <c r="B70" i="9" s="1"/>
  <c r="G70" i="9"/>
  <c r="F70" i="9"/>
  <c r="H69" i="9"/>
  <c r="G69" i="9"/>
  <c r="F69" i="9"/>
  <c r="E69" i="9"/>
  <c r="B69" i="9" s="1"/>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E45" i="9"/>
  <c r="B45" i="9" s="1"/>
  <c r="H44" i="9"/>
  <c r="G44" i="9"/>
  <c r="F44" i="9"/>
  <c r="E44" i="9"/>
  <c r="B44" i="9" s="1"/>
  <c r="H43" i="9"/>
  <c r="G43" i="9"/>
  <c r="F43" i="9"/>
  <c r="H42" i="9"/>
  <c r="G42" i="9"/>
  <c r="F42" i="9"/>
  <c r="H41" i="9"/>
  <c r="G41" i="9"/>
  <c r="F41" i="9"/>
  <c r="E41" i="9"/>
  <c r="B41" i="9" s="1"/>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I3" i="9"/>
  <c r="H3" i="9"/>
  <c r="G3" i="9"/>
  <c r="D104" i="8"/>
  <c r="I41" i="3" s="1"/>
  <c r="D97" i="8"/>
  <c r="D92" i="8"/>
  <c r="D87" i="8"/>
  <c r="D82" i="8"/>
  <c r="D77" i="8"/>
  <c r="D72" i="8"/>
  <c r="D67" i="8"/>
  <c r="D62" i="8"/>
  <c r="D57" i="8"/>
  <c r="D51" i="8" s="1"/>
  <c r="D52" i="8"/>
  <c r="D46" i="8"/>
  <c r="D45" i="8" s="1"/>
  <c r="I40" i="3" s="1"/>
  <c r="D37" i="8"/>
  <c r="D27" i="8"/>
  <c r="D25" i="8" s="1"/>
  <c r="C1602" i="1" s="1"/>
  <c r="H1602" i="1" s="1"/>
  <c r="D18" i="8"/>
  <c r="D8" i="8"/>
  <c r="D6" i="8" s="1"/>
  <c r="C1583" i="1" s="1"/>
  <c r="H1583" i="1" s="1"/>
  <c r="E44" i="7"/>
  <c r="D44" i="7"/>
  <c r="E39" i="7"/>
  <c r="D39" i="7"/>
  <c r="D38" i="7" s="1"/>
  <c r="E38" i="7"/>
  <c r="E30" i="7"/>
  <c r="D30" i="7"/>
  <c r="E23" i="7"/>
  <c r="E22" i="7" s="1"/>
  <c r="D23" i="7"/>
  <c r="C1556" i="1" s="1"/>
  <c r="E14" i="7"/>
  <c r="D14" i="7"/>
  <c r="E7" i="7"/>
  <c r="D7" i="7"/>
  <c r="D6" i="7" s="1"/>
  <c r="C1539" i="1" s="1"/>
  <c r="H1539" i="1"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H1264" i="1" s="1"/>
  <c r="D260" i="5"/>
  <c r="F259" i="5"/>
  <c r="F258" i="5"/>
  <c r="F257" i="5"/>
  <c r="E256" i="5"/>
  <c r="D256" i="5"/>
  <c r="D255" i="5"/>
  <c r="F255" i="5" s="1"/>
  <c r="F254" i="5"/>
  <c r="F253" i="5"/>
  <c r="E252" i="5"/>
  <c r="D1256" i="1" s="1"/>
  <c r="H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3" i="1" s="1"/>
  <c r="D428" i="4"/>
  <c r="E427" i="4"/>
  <c r="D422" i="1" s="1"/>
  <c r="H422" i="1" s="1"/>
  <c r="D427" i="4"/>
  <c r="E426" i="4"/>
  <c r="D426" i="4"/>
  <c r="D647" i="4" s="1"/>
  <c r="F647" i="4" s="1"/>
  <c r="F421" i="4"/>
  <c r="F420" i="4"/>
  <c r="F419" i="4"/>
  <c r="F416" i="4"/>
  <c r="F415" i="4"/>
  <c r="F414" i="4"/>
  <c r="F413" i="4"/>
  <c r="E412" i="4"/>
  <c r="D407" i="1" s="1"/>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4" i="1" s="1"/>
  <c r="H374" i="1" s="1"/>
  <c r="D379" i="4"/>
  <c r="F378" i="4"/>
  <c r="F377" i="4"/>
  <c r="F376" i="4"/>
  <c r="F375" i="4"/>
  <c r="E374" i="4"/>
  <c r="D374" i="4"/>
  <c r="F374" i="4" s="1"/>
  <c r="D373" i="4"/>
  <c r="F372" i="4"/>
  <c r="F371" i="4"/>
  <c r="F370" i="4"/>
  <c r="F369" i="4"/>
  <c r="F368" i="4"/>
  <c r="F367" i="4"/>
  <c r="E366" i="4"/>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E129" i="4"/>
  <c r="E125" i="4" s="1"/>
  <c r="D121" i="1" s="1"/>
  <c r="D129" i="4"/>
  <c r="F128" i="4"/>
  <c r="F127" i="4"/>
  <c r="E126" i="4"/>
  <c r="D126" i="4"/>
  <c r="F126" i="4"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E82" i="4" s="1"/>
  <c r="D78" i="1"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3" i="1" s="1"/>
  <c r="H1682" i="1"/>
  <c r="C1682" i="1"/>
  <c r="G1682" i="1" s="1"/>
  <c r="C1681" i="1"/>
  <c r="H1681" i="1" s="1"/>
  <c r="C1680" i="1"/>
  <c r="G1679" i="1"/>
  <c r="C1679" i="1"/>
  <c r="H1679" i="1" s="1"/>
  <c r="H1678" i="1"/>
  <c r="C1678" i="1"/>
  <c r="G1678" i="1" s="1"/>
  <c r="H1677" i="1"/>
  <c r="G1677" i="1"/>
  <c r="C1677" i="1"/>
  <c r="C1676" i="1"/>
  <c r="G1675" i="1"/>
  <c r="C1675" i="1"/>
  <c r="H1675" i="1" s="1"/>
  <c r="H1674" i="1"/>
  <c r="C1674" i="1"/>
  <c r="G1674" i="1" s="1"/>
  <c r="H1673" i="1"/>
  <c r="G1673" i="1"/>
  <c r="C1673" i="1"/>
  <c r="C1672" i="1"/>
  <c r="G1671" i="1"/>
  <c r="C1671" i="1"/>
  <c r="H1671" i="1" s="1"/>
  <c r="H1670" i="1"/>
  <c r="C1670" i="1"/>
  <c r="G1670" i="1" s="1"/>
  <c r="H1669" i="1"/>
  <c r="G1669" i="1"/>
  <c r="C1669" i="1"/>
  <c r="C1668" i="1"/>
  <c r="G1667" i="1"/>
  <c r="C1667" i="1"/>
  <c r="H1667" i="1" s="1"/>
  <c r="H1666" i="1"/>
  <c r="C1666" i="1"/>
  <c r="G1666" i="1" s="1"/>
  <c r="H1665" i="1"/>
  <c r="G1665" i="1"/>
  <c r="C1665" i="1"/>
  <c r="C1664" i="1"/>
  <c r="G1663" i="1"/>
  <c r="C1663" i="1"/>
  <c r="H1663" i="1" s="1"/>
  <c r="H1662" i="1"/>
  <c r="C1662" i="1"/>
  <c r="G1662" i="1" s="1"/>
  <c r="H1661" i="1"/>
  <c r="G1661" i="1"/>
  <c r="C1661" i="1"/>
  <c r="C1660" i="1"/>
  <c r="G1659" i="1"/>
  <c r="C1659" i="1"/>
  <c r="H1659" i="1" s="1"/>
  <c r="H1658" i="1"/>
  <c r="C1658" i="1"/>
  <c r="G1658" i="1" s="1"/>
  <c r="H1657" i="1"/>
  <c r="G1657" i="1"/>
  <c r="C1657" i="1"/>
  <c r="C1656" i="1"/>
  <c r="G1655" i="1"/>
  <c r="C1655" i="1"/>
  <c r="H1655" i="1" s="1"/>
  <c r="H1654" i="1"/>
  <c r="C1654" i="1"/>
  <c r="G1654" i="1" s="1"/>
  <c r="H1653" i="1"/>
  <c r="G1653" i="1"/>
  <c r="C1653" i="1"/>
  <c r="C1652" i="1"/>
  <c r="G1651" i="1"/>
  <c r="C1651" i="1"/>
  <c r="H1651" i="1" s="1"/>
  <c r="H1650" i="1"/>
  <c r="C1650" i="1"/>
  <c r="G1650" i="1" s="1"/>
  <c r="H1649" i="1"/>
  <c r="G1649" i="1"/>
  <c r="C1649" i="1"/>
  <c r="C1648" i="1"/>
  <c r="G1648" i="1" s="1"/>
  <c r="G1647" i="1"/>
  <c r="C1647" i="1"/>
  <c r="H1647" i="1" s="1"/>
  <c r="C1646" i="1"/>
  <c r="G1646" i="1" s="1"/>
  <c r="H1645" i="1"/>
  <c r="G1645" i="1"/>
  <c r="C1645" i="1"/>
  <c r="C1644" i="1"/>
  <c r="G1644" i="1" s="1"/>
  <c r="C1643" i="1"/>
  <c r="H1643" i="1" s="1"/>
  <c r="C1642" i="1"/>
  <c r="G1642" i="1" s="1"/>
  <c r="H1641" i="1"/>
  <c r="G1641" i="1"/>
  <c r="C1641" i="1"/>
  <c r="C1640" i="1"/>
  <c r="H1640" i="1" s="1"/>
  <c r="C1639" i="1"/>
  <c r="H1639" i="1" s="1"/>
  <c r="C1638" i="1"/>
  <c r="G1638" i="1" s="1"/>
  <c r="H1637" i="1"/>
  <c r="G1637" i="1"/>
  <c r="C1637" i="1"/>
  <c r="H1636" i="1"/>
  <c r="C1636" i="1"/>
  <c r="G1636" i="1" s="1"/>
  <c r="C1635" i="1"/>
  <c r="H1635" i="1" s="1"/>
  <c r="C1634" i="1"/>
  <c r="G1634" i="1" s="1"/>
  <c r="H1633" i="1"/>
  <c r="G1633" i="1"/>
  <c r="C1633" i="1"/>
  <c r="C1632" i="1"/>
  <c r="H1632" i="1" s="1"/>
  <c r="C1631" i="1"/>
  <c r="H1631" i="1" s="1"/>
  <c r="C1630" i="1"/>
  <c r="G1630" i="1" s="1"/>
  <c r="H1629" i="1"/>
  <c r="G1629" i="1"/>
  <c r="C1629" i="1"/>
  <c r="H1628" i="1"/>
  <c r="C1628" i="1"/>
  <c r="G1628" i="1" s="1"/>
  <c r="G1627" i="1"/>
  <c r="C1627" i="1"/>
  <c r="H1627" i="1" s="1"/>
  <c r="C1626" i="1"/>
  <c r="H1626" i="1" s="1"/>
  <c r="H1625" i="1"/>
  <c r="G1625" i="1"/>
  <c r="C1625" i="1"/>
  <c r="H1624" i="1"/>
  <c r="C1624" i="1"/>
  <c r="G1624" i="1" s="1"/>
  <c r="G1623" i="1"/>
  <c r="C1623" i="1"/>
  <c r="H1623" i="1" s="1"/>
  <c r="C1622" i="1"/>
  <c r="H1622" i="1" s="1"/>
  <c r="H1620" i="1"/>
  <c r="C1620" i="1"/>
  <c r="G1620" i="1" s="1"/>
  <c r="G1619" i="1"/>
  <c r="C1619" i="1"/>
  <c r="H1619" i="1" s="1"/>
  <c r="C1618" i="1"/>
  <c r="H1618" i="1" s="1"/>
  <c r="H1617" i="1"/>
  <c r="G1617" i="1"/>
  <c r="C1617" i="1"/>
  <c r="H1616" i="1"/>
  <c r="C1616" i="1"/>
  <c r="G1616" i="1" s="1"/>
  <c r="G1615" i="1"/>
  <c r="C1615" i="1"/>
  <c r="H1615" i="1" s="1"/>
  <c r="C1614" i="1"/>
  <c r="H1614" i="1" s="1"/>
  <c r="H1613" i="1"/>
  <c r="G1613" i="1"/>
  <c r="C1613" i="1"/>
  <c r="H1612" i="1"/>
  <c r="G1612" i="1"/>
  <c r="C1612" i="1"/>
  <c r="G1611" i="1"/>
  <c r="C1611" i="1"/>
  <c r="H1611" i="1" s="1"/>
  <c r="C1610" i="1"/>
  <c r="H1610" i="1" s="1"/>
  <c r="H1609" i="1"/>
  <c r="G1609" i="1"/>
  <c r="C1609" i="1"/>
  <c r="H1608" i="1"/>
  <c r="G1608" i="1"/>
  <c r="C1608" i="1"/>
  <c r="G1607" i="1"/>
  <c r="C1607" i="1"/>
  <c r="H1607" i="1" s="1"/>
  <c r="C1606" i="1"/>
  <c r="H1606" i="1" s="1"/>
  <c r="C1605" i="1"/>
  <c r="H1605" i="1" s="1"/>
  <c r="G1603" i="1"/>
  <c r="C1603" i="1"/>
  <c r="H1603" i="1" s="1"/>
  <c r="H1601" i="1"/>
  <c r="G1601" i="1"/>
  <c r="C1601" i="1"/>
  <c r="H1600" i="1"/>
  <c r="G1600" i="1"/>
  <c r="C1600" i="1"/>
  <c r="G1599" i="1"/>
  <c r="C1599" i="1"/>
  <c r="H1599" i="1" s="1"/>
  <c r="C1598" i="1"/>
  <c r="H1598" i="1" s="1"/>
  <c r="H1597" i="1"/>
  <c r="G1597" i="1"/>
  <c r="C1597" i="1"/>
  <c r="H1596" i="1"/>
  <c r="G1596" i="1"/>
  <c r="C1596" i="1"/>
  <c r="G1595" i="1"/>
  <c r="C1595" i="1"/>
  <c r="H1595" i="1" s="1"/>
  <c r="C1594" i="1"/>
  <c r="H1594" i="1" s="1"/>
  <c r="H1593" i="1"/>
  <c r="G1593" i="1"/>
  <c r="C1593" i="1"/>
  <c r="H1592" i="1"/>
  <c r="G1592" i="1"/>
  <c r="C1592" i="1"/>
  <c r="C1591" i="1"/>
  <c r="H1591" i="1" s="1"/>
  <c r="C1590" i="1"/>
  <c r="H1590" i="1" s="1"/>
  <c r="H1589" i="1"/>
  <c r="G1589" i="1"/>
  <c r="C1589" i="1"/>
  <c r="H1588" i="1"/>
  <c r="G1588" i="1"/>
  <c r="C1588" i="1"/>
  <c r="C1587" i="1"/>
  <c r="H1587" i="1" s="1"/>
  <c r="C1586" i="1"/>
  <c r="H1586" i="1" s="1"/>
  <c r="C1585" i="1"/>
  <c r="G1585" i="1" s="1"/>
  <c r="H1584" i="1"/>
  <c r="G1584" i="1"/>
  <c r="C1584" i="1"/>
  <c r="C1582" i="1"/>
  <c r="G1581" i="1"/>
  <c r="D1581" i="1"/>
  <c r="J1581" i="1" s="1"/>
  <c r="C1581" i="1"/>
  <c r="H1581" i="1" s="1"/>
  <c r="D1580" i="1"/>
  <c r="C1580" i="1"/>
  <c r="H1580" i="1" s="1"/>
  <c r="G1579" i="1"/>
  <c r="D1579" i="1"/>
  <c r="J1579" i="1" s="1"/>
  <c r="C1579" i="1"/>
  <c r="H1579" i="1" s="1"/>
  <c r="D1578" i="1"/>
  <c r="C1578" i="1"/>
  <c r="H1578" i="1" s="1"/>
  <c r="D1577" i="1"/>
  <c r="C1577" i="1"/>
  <c r="H1577" i="1" s="1"/>
  <c r="G1576" i="1"/>
  <c r="D1576" i="1"/>
  <c r="J1576" i="1" s="1"/>
  <c r="C1576" i="1"/>
  <c r="H1576" i="1" s="1"/>
  <c r="D1575" i="1"/>
  <c r="C1575" i="1"/>
  <c r="H1575" i="1" s="1"/>
  <c r="G1574" i="1"/>
  <c r="D1574" i="1"/>
  <c r="J1574" i="1" s="1"/>
  <c r="C1574" i="1"/>
  <c r="H1574" i="1" s="1"/>
  <c r="D1573" i="1"/>
  <c r="C1573" i="1"/>
  <c r="H1573" i="1" s="1"/>
  <c r="D1572" i="1"/>
  <c r="C1572" i="1"/>
  <c r="H1572" i="1" s="1"/>
  <c r="D1571" i="1"/>
  <c r="C1571" i="1"/>
  <c r="H1571" i="1" s="1"/>
  <c r="G1570" i="1"/>
  <c r="I1570" i="1" s="1"/>
  <c r="D1570" i="1"/>
  <c r="J1570" i="1" s="1"/>
  <c r="C1570" i="1"/>
  <c r="H1570" i="1" s="1"/>
  <c r="D1569" i="1"/>
  <c r="C1569" i="1"/>
  <c r="H1569" i="1" s="1"/>
  <c r="G1568" i="1"/>
  <c r="I1568" i="1" s="1"/>
  <c r="D1568" i="1"/>
  <c r="J1568" i="1" s="1"/>
  <c r="C1568" i="1"/>
  <c r="H1568" i="1" s="1"/>
  <c r="D1567" i="1"/>
  <c r="C1567" i="1"/>
  <c r="H1567" i="1" s="1"/>
  <c r="G1566" i="1"/>
  <c r="D1566" i="1"/>
  <c r="J1566" i="1" s="1"/>
  <c r="C1566" i="1"/>
  <c r="H1566" i="1" s="1"/>
  <c r="D1565" i="1"/>
  <c r="C1565" i="1"/>
  <c r="H1565" i="1" s="1"/>
  <c r="G1564" i="1"/>
  <c r="D1564" i="1"/>
  <c r="J1564" i="1" s="1"/>
  <c r="C1564" i="1"/>
  <c r="H1564" i="1" s="1"/>
  <c r="G1563" i="1"/>
  <c r="D1563" i="1"/>
  <c r="C1563" i="1"/>
  <c r="H1563" i="1" s="1"/>
  <c r="D1562" i="1"/>
  <c r="C1562" i="1"/>
  <c r="H1562" i="1" s="1"/>
  <c r="G1561" i="1"/>
  <c r="D1561" i="1"/>
  <c r="J1561" i="1" s="1"/>
  <c r="C1561" i="1"/>
  <c r="H1561" i="1" s="1"/>
  <c r="D1560" i="1"/>
  <c r="C1560" i="1"/>
  <c r="H1560" i="1" s="1"/>
  <c r="D1559" i="1"/>
  <c r="C1559" i="1"/>
  <c r="H1559" i="1" s="1"/>
  <c r="D1558" i="1"/>
  <c r="C1558" i="1"/>
  <c r="H1558" i="1" s="1"/>
  <c r="D1557" i="1"/>
  <c r="C1557" i="1"/>
  <c r="H1557" i="1" s="1"/>
  <c r="D1556" i="1"/>
  <c r="D1555" i="1"/>
  <c r="D1554" i="1"/>
  <c r="C1554" i="1"/>
  <c r="H1554" i="1" s="1"/>
  <c r="G1553" i="1"/>
  <c r="I1553" i="1" s="1"/>
  <c r="D1553" i="1"/>
  <c r="J1553" i="1" s="1"/>
  <c r="C1553" i="1"/>
  <c r="H1553" i="1" s="1"/>
  <c r="D1552" i="1"/>
  <c r="C1552" i="1"/>
  <c r="H1552" i="1" s="1"/>
  <c r="G1551" i="1"/>
  <c r="I1551" i="1" s="1"/>
  <c r="D1551" i="1"/>
  <c r="J1551" i="1" s="1"/>
  <c r="C1551" i="1"/>
  <c r="H1551" i="1" s="1"/>
  <c r="D1550" i="1"/>
  <c r="C1550" i="1"/>
  <c r="H1550" i="1" s="1"/>
  <c r="G1549" i="1"/>
  <c r="D1549" i="1"/>
  <c r="J1549" i="1" s="1"/>
  <c r="C1549" i="1"/>
  <c r="H1549" i="1" s="1"/>
  <c r="D1548" i="1"/>
  <c r="C1548" i="1"/>
  <c r="H1548" i="1" s="1"/>
  <c r="D1547" i="1"/>
  <c r="C1547" i="1"/>
  <c r="J1547" i="1" s="1"/>
  <c r="H1546" i="1"/>
  <c r="G1546" i="1"/>
  <c r="I1546" i="1" s="1"/>
  <c r="D1546" i="1"/>
  <c r="C1546" i="1"/>
  <c r="J1546" i="1" s="1"/>
  <c r="D1545" i="1"/>
  <c r="J1545" i="1" s="1"/>
  <c r="C1545" i="1"/>
  <c r="H1545" i="1" s="1"/>
  <c r="H1544" i="1"/>
  <c r="D1544" i="1"/>
  <c r="C1544" i="1"/>
  <c r="J1544" i="1" s="1"/>
  <c r="D1543" i="1"/>
  <c r="J1543" i="1" s="1"/>
  <c r="C1543" i="1"/>
  <c r="H1543" i="1" s="1"/>
  <c r="H1542" i="1"/>
  <c r="G1542" i="1"/>
  <c r="I1542" i="1" s="1"/>
  <c r="D1542" i="1"/>
  <c r="C1542" i="1"/>
  <c r="J1542" i="1" s="1"/>
  <c r="D1541" i="1"/>
  <c r="J1541" i="1" s="1"/>
  <c r="C1541" i="1"/>
  <c r="H1541" i="1" s="1"/>
  <c r="D1540" i="1"/>
  <c r="D1539" i="1"/>
  <c r="D1536" i="1"/>
  <c r="C1536" i="1"/>
  <c r="H1536" i="1" s="1"/>
  <c r="D1535" i="1"/>
  <c r="C1535" i="1"/>
  <c r="H1535" i="1" s="1"/>
  <c r="D1534" i="1"/>
  <c r="C1534" i="1"/>
  <c r="H1534" i="1" s="1"/>
  <c r="D1533" i="1"/>
  <c r="C1533" i="1"/>
  <c r="H1533" i="1" s="1"/>
  <c r="D1532" i="1"/>
  <c r="C1532" i="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D1512" i="1"/>
  <c r="C1512" i="1"/>
  <c r="H1512" i="1" s="1"/>
  <c r="C1511"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D1475" i="1"/>
  <c r="C1475" i="1"/>
  <c r="H1475" i="1" s="1"/>
  <c r="D1474" i="1"/>
  <c r="C1474" i="1"/>
  <c r="D1473" i="1"/>
  <c r="C1473" i="1"/>
  <c r="H1473" i="1" s="1"/>
  <c r="D1472" i="1"/>
  <c r="C1472" i="1"/>
  <c r="D1471" i="1"/>
  <c r="C1471" i="1"/>
  <c r="H1471" i="1" s="1"/>
  <c r="D1470" i="1"/>
  <c r="C1470" i="1"/>
  <c r="D1469" i="1"/>
  <c r="C1469" i="1"/>
  <c r="H1469" i="1" s="1"/>
  <c r="D1468" i="1"/>
  <c r="C1468" i="1"/>
  <c r="D1467" i="1"/>
  <c r="C1467" i="1"/>
  <c r="H1467" i="1" s="1"/>
  <c r="D1466" i="1"/>
  <c r="C1466" i="1"/>
  <c r="D1465" i="1"/>
  <c r="C1465" i="1"/>
  <c r="H1465" i="1" s="1"/>
  <c r="D1464" i="1"/>
  <c r="C1464" i="1"/>
  <c r="D1463" i="1"/>
  <c r="C1463" i="1"/>
  <c r="H1463" i="1" s="1"/>
  <c r="D1462" i="1"/>
  <c r="C1462" i="1"/>
  <c r="D1461" i="1"/>
  <c r="C1461" i="1"/>
  <c r="H1461" i="1" s="1"/>
  <c r="D1460" i="1"/>
  <c r="C1460" i="1"/>
  <c r="D1459" i="1"/>
  <c r="C1459" i="1"/>
  <c r="H1459" i="1" s="1"/>
  <c r="D1458" i="1"/>
  <c r="C1458" i="1"/>
  <c r="D1457" i="1"/>
  <c r="C1457" i="1"/>
  <c r="H1457" i="1" s="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H1397" i="1" s="1"/>
  <c r="D1396" i="1"/>
  <c r="G1396" i="1" s="1"/>
  <c r="C1396" i="1"/>
  <c r="G1395" i="1"/>
  <c r="D1395" i="1"/>
  <c r="C1395" i="1"/>
  <c r="D1394" i="1"/>
  <c r="C1394" i="1"/>
  <c r="G1394" i="1" s="1"/>
  <c r="D1393" i="1"/>
  <c r="C1393" i="1"/>
  <c r="H1393" i="1" s="1"/>
  <c r="D1392" i="1"/>
  <c r="C1392" i="1"/>
  <c r="H1392" i="1" s="1"/>
  <c r="D1391" i="1"/>
  <c r="C1391" i="1"/>
  <c r="G1391" i="1" s="1"/>
  <c r="D1390" i="1"/>
  <c r="G1390" i="1" s="1"/>
  <c r="C1390" i="1"/>
  <c r="D1389" i="1"/>
  <c r="C1389" i="1"/>
  <c r="H1389" i="1" s="1"/>
  <c r="D1388" i="1"/>
  <c r="C1388" i="1"/>
  <c r="H1388" i="1" s="1"/>
  <c r="D1387" i="1"/>
  <c r="C1387" i="1"/>
  <c r="G1387" i="1" s="1"/>
  <c r="D1386" i="1"/>
  <c r="G1386" i="1" s="1"/>
  <c r="C1386" i="1"/>
  <c r="D1385" i="1"/>
  <c r="C1385" i="1"/>
  <c r="H1385" i="1" s="1"/>
  <c r="D1384" i="1"/>
  <c r="C1384" i="1"/>
  <c r="H1384" i="1" s="1"/>
  <c r="D1383" i="1"/>
  <c r="C1383" i="1"/>
  <c r="G1383" i="1" s="1"/>
  <c r="D1382" i="1"/>
  <c r="G1382" i="1" s="1"/>
  <c r="C1382" i="1"/>
  <c r="D1381" i="1"/>
  <c r="C1381" i="1"/>
  <c r="H1381" i="1" s="1"/>
  <c r="D1380" i="1"/>
  <c r="C1380" i="1"/>
  <c r="H1380" i="1" s="1"/>
  <c r="D1379" i="1"/>
  <c r="G1379" i="1" s="1"/>
  <c r="C1379" i="1"/>
  <c r="D1378" i="1"/>
  <c r="C1378" i="1"/>
  <c r="D1377" i="1"/>
  <c r="C1377" i="1"/>
  <c r="G1376" i="1"/>
  <c r="D1376" i="1"/>
  <c r="C1376" i="1"/>
  <c r="H1376" i="1" s="1"/>
  <c r="D1375" i="1"/>
  <c r="G1375" i="1" s="1"/>
  <c r="C1375" i="1"/>
  <c r="D1374" i="1"/>
  <c r="C1374" i="1"/>
  <c r="H1374" i="1" s="1"/>
  <c r="D1373" i="1"/>
  <c r="C1373" i="1"/>
  <c r="H1373" i="1" s="1"/>
  <c r="D1372" i="1"/>
  <c r="G1372" i="1" s="1"/>
  <c r="C1372" i="1"/>
  <c r="D1371" i="1"/>
  <c r="C1371" i="1"/>
  <c r="D1370" i="1"/>
  <c r="C1370" i="1"/>
  <c r="D1369" i="1"/>
  <c r="C1369" i="1"/>
  <c r="D1368" i="1"/>
  <c r="C1368" i="1"/>
  <c r="D1367" i="1"/>
  <c r="G1367" i="1" s="1"/>
  <c r="C1367" i="1"/>
  <c r="G1366" i="1"/>
  <c r="D1366" i="1"/>
  <c r="C1366" i="1"/>
  <c r="H1366" i="1" s="1"/>
  <c r="D1365" i="1"/>
  <c r="C1365" i="1"/>
  <c r="D1364" i="1"/>
  <c r="C1364" i="1"/>
  <c r="H1364" i="1" s="1"/>
  <c r="D1363" i="1"/>
  <c r="G1363" i="1" s="1"/>
  <c r="C1363" i="1"/>
  <c r="D1362" i="1"/>
  <c r="G1362" i="1" s="1"/>
  <c r="C1362" i="1"/>
  <c r="D1361" i="1"/>
  <c r="C1361" i="1"/>
  <c r="D1360" i="1"/>
  <c r="C1360" i="1"/>
  <c r="D1359" i="1"/>
  <c r="G1359" i="1" s="1"/>
  <c r="C1359" i="1"/>
  <c r="G1358" i="1"/>
  <c r="D1358" i="1"/>
  <c r="C1358" i="1"/>
  <c r="H1358" i="1" s="1"/>
  <c r="D1357" i="1"/>
  <c r="C1357" i="1"/>
  <c r="D1356" i="1"/>
  <c r="C1356" i="1"/>
  <c r="H1356" i="1" s="1"/>
  <c r="D1355" i="1"/>
  <c r="G1355" i="1" s="1"/>
  <c r="C1355" i="1"/>
  <c r="D1354" i="1"/>
  <c r="G1354" i="1" s="1"/>
  <c r="C1354" i="1"/>
  <c r="D1353" i="1"/>
  <c r="C1353" i="1"/>
  <c r="D1352" i="1"/>
  <c r="C1352" i="1"/>
  <c r="D1351" i="1"/>
  <c r="G1351" i="1" s="1"/>
  <c r="C1351" i="1"/>
  <c r="G1350" i="1"/>
  <c r="D1350" i="1"/>
  <c r="C1350" i="1"/>
  <c r="H1350" i="1" s="1"/>
  <c r="D1349" i="1"/>
  <c r="C1349" i="1"/>
  <c r="D1348" i="1"/>
  <c r="C1348" i="1"/>
  <c r="H1348" i="1" s="1"/>
  <c r="D1347" i="1"/>
  <c r="G1347" i="1" s="1"/>
  <c r="C1347" i="1"/>
  <c r="D1346" i="1"/>
  <c r="G1346" i="1" s="1"/>
  <c r="C1346" i="1"/>
  <c r="D1345" i="1"/>
  <c r="C1345" i="1"/>
  <c r="D1344" i="1"/>
  <c r="C1344" i="1"/>
  <c r="D1343" i="1"/>
  <c r="G1343" i="1" s="1"/>
  <c r="C1343" i="1"/>
  <c r="G1342" i="1"/>
  <c r="D1342" i="1"/>
  <c r="C1342" i="1"/>
  <c r="H1342" i="1" s="1"/>
  <c r="D1341" i="1"/>
  <c r="C1341" i="1"/>
  <c r="D1340" i="1"/>
  <c r="C1340" i="1"/>
  <c r="D1339" i="1"/>
  <c r="G1339" i="1" s="1"/>
  <c r="C1339" i="1"/>
  <c r="D1338" i="1"/>
  <c r="G1338" i="1" s="1"/>
  <c r="C1338" i="1"/>
  <c r="D1337" i="1"/>
  <c r="C1337" i="1"/>
  <c r="D1336" i="1"/>
  <c r="C1336" i="1"/>
  <c r="H1336" i="1" s="1"/>
  <c r="D1335" i="1"/>
  <c r="G1335" i="1" s="1"/>
  <c r="C1335" i="1"/>
  <c r="D1334" i="1"/>
  <c r="G1334" i="1" s="1"/>
  <c r="C1334" i="1"/>
  <c r="D1333" i="1"/>
  <c r="C1333" i="1"/>
  <c r="D1332" i="1"/>
  <c r="C1332" i="1"/>
  <c r="H1332" i="1" s="1"/>
  <c r="D1331" i="1"/>
  <c r="G1331" i="1" s="1"/>
  <c r="C1331" i="1"/>
  <c r="D1330" i="1"/>
  <c r="G1330" i="1" s="1"/>
  <c r="C1330" i="1"/>
  <c r="H1330" i="1" s="1"/>
  <c r="D1329" i="1"/>
  <c r="C1329" i="1"/>
  <c r="D1328" i="1"/>
  <c r="C1328" i="1"/>
  <c r="H1328" i="1" s="1"/>
  <c r="D1327" i="1"/>
  <c r="G1327" i="1" s="1"/>
  <c r="C1327" i="1"/>
  <c r="D1326" i="1"/>
  <c r="G1326" i="1" s="1"/>
  <c r="C1326" i="1"/>
  <c r="D1325" i="1"/>
  <c r="C1325" i="1"/>
  <c r="D1324" i="1"/>
  <c r="C1324" i="1"/>
  <c r="H1324" i="1" s="1"/>
  <c r="D1323" i="1"/>
  <c r="G1323" i="1" s="1"/>
  <c r="C1323" i="1"/>
  <c r="D1322" i="1"/>
  <c r="G1322" i="1" s="1"/>
  <c r="C1322" i="1"/>
  <c r="D1321" i="1"/>
  <c r="C1321" i="1"/>
  <c r="D1320" i="1"/>
  <c r="C1320" i="1"/>
  <c r="D1319" i="1"/>
  <c r="G1319" i="1" s="1"/>
  <c r="C1319" i="1"/>
  <c r="D1318" i="1"/>
  <c r="G1318" i="1" s="1"/>
  <c r="C1318" i="1"/>
  <c r="H1318" i="1" s="1"/>
  <c r="D1317" i="1"/>
  <c r="C1317" i="1"/>
  <c r="D1316" i="1"/>
  <c r="G1316" i="1" s="1"/>
  <c r="C1316" i="1"/>
  <c r="D1315" i="1"/>
  <c r="G1315" i="1" s="1"/>
  <c r="C1315" i="1"/>
  <c r="D1314" i="1"/>
  <c r="C1314" i="1"/>
  <c r="D1313" i="1"/>
  <c r="C1313" i="1"/>
  <c r="G1312" i="1"/>
  <c r="D1312" i="1"/>
  <c r="C1312" i="1"/>
  <c r="H1312" i="1" s="1"/>
  <c r="D1311" i="1"/>
  <c r="G1311" i="1" s="1"/>
  <c r="C1311" i="1"/>
  <c r="D1310" i="1"/>
  <c r="C1310" i="1"/>
  <c r="H1310" i="1" s="1"/>
  <c r="D1309" i="1"/>
  <c r="C1309" i="1"/>
  <c r="D1308" i="1"/>
  <c r="G1308" i="1" s="1"/>
  <c r="C1308" i="1"/>
  <c r="D1307" i="1"/>
  <c r="C1307" i="1"/>
  <c r="D1306" i="1"/>
  <c r="C1306" i="1"/>
  <c r="H1306" i="1" s="1"/>
  <c r="D1305" i="1"/>
  <c r="C1305" i="1"/>
  <c r="G1304" i="1"/>
  <c r="D1304" i="1"/>
  <c r="C1304" i="1"/>
  <c r="H1304" i="1" s="1"/>
  <c r="D1303" i="1"/>
  <c r="G1303" i="1" s="1"/>
  <c r="C1303" i="1"/>
  <c r="D1302" i="1"/>
  <c r="C1302" i="1"/>
  <c r="H1302" i="1" s="1"/>
  <c r="D1301" i="1"/>
  <c r="C1301" i="1"/>
  <c r="G1300" i="1"/>
  <c r="D1300" i="1"/>
  <c r="C1300" i="1"/>
  <c r="H1300" i="1" s="1"/>
  <c r="D1299" i="1"/>
  <c r="C1299" i="1"/>
  <c r="G1299" i="1" s="1"/>
  <c r="D1298" i="1"/>
  <c r="C1298" i="1"/>
  <c r="H1298" i="1" s="1"/>
  <c r="D1297" i="1"/>
  <c r="C1297" i="1"/>
  <c r="G1296" i="1"/>
  <c r="D1296" i="1"/>
  <c r="C1296" i="1"/>
  <c r="H1296" i="1" s="1"/>
  <c r="D1295" i="1"/>
  <c r="C1295" i="1"/>
  <c r="G1295" i="1" s="1"/>
  <c r="D1294" i="1"/>
  <c r="C1294" i="1"/>
  <c r="H1294" i="1" s="1"/>
  <c r="D1293" i="1"/>
  <c r="C1293" i="1"/>
  <c r="G1292" i="1"/>
  <c r="D1292" i="1"/>
  <c r="C1292" i="1"/>
  <c r="D1291" i="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D1266" i="1"/>
  <c r="H1266" i="1" s="1"/>
  <c r="C1266" i="1"/>
  <c r="D1265" i="1"/>
  <c r="H1265" i="1" s="1"/>
  <c r="C1265" i="1"/>
  <c r="C1264" i="1"/>
  <c r="D1263" i="1"/>
  <c r="H1263" i="1" s="1"/>
  <c r="C1263" i="1"/>
  <c r="D1262" i="1"/>
  <c r="H1262" i="1" s="1"/>
  <c r="C1262" i="1"/>
  <c r="G1262" i="1" s="1"/>
  <c r="D1261" i="1"/>
  <c r="H1261" i="1" s="1"/>
  <c r="C1261" i="1"/>
  <c r="D1260" i="1"/>
  <c r="H1260" i="1" s="1"/>
  <c r="C1260" i="1"/>
  <c r="C1259" i="1"/>
  <c r="D1258" i="1"/>
  <c r="H1258" i="1" s="1"/>
  <c r="C1258" i="1"/>
  <c r="D1257" i="1"/>
  <c r="H1257" i="1" s="1"/>
  <c r="C1257" i="1"/>
  <c r="C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D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D1189" i="1"/>
  <c r="H1189" i="1" s="1"/>
  <c r="C1189" i="1"/>
  <c r="G1188" i="1"/>
  <c r="D1188" i="1"/>
  <c r="H1188" i="1" s="1"/>
  <c r="C1188" i="1"/>
  <c r="D1187" i="1"/>
  <c r="H1187" i="1" s="1"/>
  <c r="C1187" i="1"/>
  <c r="G1186" i="1"/>
  <c r="D1186" i="1"/>
  <c r="H1186" i="1" s="1"/>
  <c r="C1186" i="1"/>
  <c r="D1185" i="1"/>
  <c r="H1185" i="1" s="1"/>
  <c r="C1185" i="1"/>
  <c r="D1184" i="1"/>
  <c r="H1184" i="1" s="1"/>
  <c r="C1184" i="1"/>
  <c r="D1183" i="1"/>
  <c r="H1183" i="1" s="1"/>
  <c r="C1183" i="1"/>
  <c r="C1182" i="1"/>
  <c r="D1179" i="1"/>
  <c r="H1179" i="1" s="1"/>
  <c r="C1179" i="1"/>
  <c r="D1178" i="1"/>
  <c r="H1178" i="1" s="1"/>
  <c r="C1178" i="1"/>
  <c r="D1177" i="1"/>
  <c r="H1177" i="1" s="1"/>
  <c r="C1177" i="1"/>
  <c r="D1176" i="1"/>
  <c r="H1176" i="1" s="1"/>
  <c r="C1176" i="1"/>
  <c r="D1175" i="1"/>
  <c r="H1175" i="1" s="1"/>
  <c r="C1175" i="1"/>
  <c r="G1174" i="1"/>
  <c r="D1174" i="1"/>
  <c r="H1174" i="1" s="1"/>
  <c r="C1174" i="1"/>
  <c r="G1173" i="1"/>
  <c r="D1173" i="1"/>
  <c r="H1173" i="1" s="1"/>
  <c r="C1173" i="1"/>
  <c r="G1172" i="1"/>
  <c r="D1172" i="1"/>
  <c r="H1172" i="1" s="1"/>
  <c r="C1172" i="1"/>
  <c r="G1171" i="1"/>
  <c r="D1171" i="1"/>
  <c r="H1171" i="1" s="1"/>
  <c r="C1171" i="1"/>
  <c r="D1170" i="1"/>
  <c r="H1170" i="1" s="1"/>
  <c r="C1170" i="1"/>
  <c r="D1169" i="1"/>
  <c r="H1169" i="1" s="1"/>
  <c r="C1169" i="1"/>
  <c r="G1168" i="1"/>
  <c r="D1168" i="1"/>
  <c r="H1168" i="1" s="1"/>
  <c r="C1168" i="1"/>
  <c r="G1167" i="1"/>
  <c r="D1167" i="1"/>
  <c r="H1167" i="1" s="1"/>
  <c r="C1167" i="1"/>
  <c r="G1166" i="1"/>
  <c r="D1166" i="1"/>
  <c r="H1166" i="1" s="1"/>
  <c r="C1166" i="1"/>
  <c r="D1165" i="1"/>
  <c r="H1165" i="1" s="1"/>
  <c r="C1165" i="1"/>
  <c r="G1164" i="1"/>
  <c r="D1164" i="1"/>
  <c r="H1164" i="1" s="1"/>
  <c r="C1164" i="1"/>
  <c r="D1163" i="1"/>
  <c r="H1163" i="1" s="1"/>
  <c r="C1163" i="1"/>
  <c r="D1162" i="1"/>
  <c r="H1162" i="1" s="1"/>
  <c r="C1162" i="1"/>
  <c r="D1161" i="1"/>
  <c r="H1161" i="1" s="1"/>
  <c r="C1161" i="1"/>
  <c r="G1160" i="1"/>
  <c r="D1160" i="1"/>
  <c r="H1160" i="1" s="1"/>
  <c r="C1160" i="1"/>
  <c r="D1159" i="1"/>
  <c r="H1159" i="1" s="1"/>
  <c r="C1159" i="1"/>
  <c r="G1158" i="1"/>
  <c r="D1158" i="1"/>
  <c r="H1158" i="1" s="1"/>
  <c r="C1158" i="1"/>
  <c r="D1157" i="1"/>
  <c r="H1157" i="1" s="1"/>
  <c r="C1157" i="1"/>
  <c r="G1156" i="1"/>
  <c r="D1156" i="1"/>
  <c r="H1156" i="1" s="1"/>
  <c r="C1156" i="1"/>
  <c r="D1155" i="1"/>
  <c r="H1155" i="1" s="1"/>
  <c r="C1155" i="1"/>
  <c r="G1154" i="1"/>
  <c r="D1154" i="1"/>
  <c r="H1154" i="1" s="1"/>
  <c r="C1154" i="1"/>
  <c r="G1153" i="1"/>
  <c r="D1153" i="1"/>
  <c r="H1153" i="1" s="1"/>
  <c r="C1153"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D1111" i="1"/>
  <c r="H1111" i="1" s="1"/>
  <c r="C1111" i="1"/>
  <c r="D1110" i="1"/>
  <c r="H1110" i="1" s="1"/>
  <c r="C1110" i="1"/>
  <c r="D1109" i="1"/>
  <c r="H1109" i="1" s="1"/>
  <c r="C1109" i="1"/>
  <c r="G1108" i="1"/>
  <c r="D1108" i="1"/>
  <c r="H1108" i="1" s="1"/>
  <c r="C1108" i="1"/>
  <c r="D1107" i="1"/>
  <c r="H1107" i="1" s="1"/>
  <c r="C1107" i="1"/>
  <c r="D1106" i="1"/>
  <c r="H1106" i="1" s="1"/>
  <c r="C1106" i="1"/>
  <c r="D1105" i="1"/>
  <c r="H1105" i="1" s="1"/>
  <c r="C1105" i="1"/>
  <c r="G1104" i="1"/>
  <c r="D1104" i="1"/>
  <c r="H1104" i="1" s="1"/>
  <c r="C1104" i="1"/>
  <c r="D1103" i="1"/>
  <c r="H1103" i="1" s="1"/>
  <c r="C1103" i="1"/>
  <c r="D1102" i="1"/>
  <c r="H1102" i="1" s="1"/>
  <c r="C1102" i="1"/>
  <c r="G1101" i="1"/>
  <c r="D1101" i="1"/>
  <c r="H1101" i="1" s="1"/>
  <c r="C1101" i="1"/>
  <c r="G1100" i="1"/>
  <c r="D1100" i="1"/>
  <c r="H1100" i="1" s="1"/>
  <c r="C1100" i="1"/>
  <c r="D1099" i="1"/>
  <c r="H1099" i="1" s="1"/>
  <c r="C1099" i="1"/>
  <c r="D1098" i="1"/>
  <c r="H1098" i="1" s="1"/>
  <c r="C1098" i="1"/>
  <c r="D1097" i="1"/>
  <c r="H1097" i="1" s="1"/>
  <c r="C1097" i="1"/>
  <c r="G1096" i="1"/>
  <c r="D1096" i="1"/>
  <c r="H1096" i="1" s="1"/>
  <c r="C1096" i="1"/>
  <c r="D1095" i="1"/>
  <c r="H1095" i="1" s="1"/>
  <c r="C1095" i="1"/>
  <c r="D1094" i="1"/>
  <c r="H1094" i="1" s="1"/>
  <c r="C1094" i="1"/>
  <c r="G1092" i="1"/>
  <c r="D1092" i="1"/>
  <c r="H1092" i="1" s="1"/>
  <c r="C1092" i="1"/>
  <c r="H1091" i="1"/>
  <c r="G1091" i="1"/>
  <c r="D1091" i="1"/>
  <c r="C1091" i="1"/>
  <c r="H1090" i="1"/>
  <c r="G1090" i="1"/>
  <c r="D1090" i="1"/>
  <c r="C1090" i="1"/>
  <c r="H1089" i="1"/>
  <c r="G1089" i="1"/>
  <c r="D1089" i="1"/>
  <c r="C1089" i="1"/>
  <c r="H1088" i="1"/>
  <c r="D1088" i="1"/>
  <c r="G1088" i="1" s="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D1080" i="1"/>
  <c r="G1080" i="1" s="1"/>
  <c r="C1080" i="1"/>
  <c r="H1079" i="1"/>
  <c r="D1079" i="1"/>
  <c r="G1079" i="1" s="1"/>
  <c r="C1079" i="1"/>
  <c r="H1078" i="1"/>
  <c r="D1078" i="1"/>
  <c r="G1078" i="1" s="1"/>
  <c r="C1078" i="1"/>
  <c r="H1077" i="1"/>
  <c r="D1077" i="1"/>
  <c r="G1077" i="1" s="1"/>
  <c r="C1077" i="1"/>
  <c r="D1076" i="1"/>
  <c r="H1076" i="1" s="1"/>
  <c r="C1076" i="1"/>
  <c r="G1075" i="1"/>
  <c r="D1075" i="1"/>
  <c r="H1075" i="1" s="1"/>
  <c r="C1075" i="1"/>
  <c r="D1073" i="1"/>
  <c r="C1073" i="1"/>
  <c r="D1072" i="1"/>
  <c r="H1072" i="1" s="1"/>
  <c r="C1072" i="1"/>
  <c r="H1071" i="1"/>
  <c r="G1071" i="1"/>
  <c r="D1071" i="1"/>
  <c r="C1071" i="1"/>
  <c r="H1070" i="1"/>
  <c r="D1070" i="1"/>
  <c r="G1070" i="1" s="1"/>
  <c r="C1070" i="1"/>
  <c r="H1069" i="1"/>
  <c r="D1069" i="1"/>
  <c r="G1069" i="1" s="1"/>
  <c r="C1069" i="1"/>
  <c r="D1068" i="1"/>
  <c r="C1068" i="1"/>
  <c r="G1068" i="1" s="1"/>
  <c r="H1067" i="1"/>
  <c r="D1067" i="1"/>
  <c r="G1067" i="1" s="1"/>
  <c r="C1067" i="1"/>
  <c r="H1066" i="1"/>
  <c r="G1066" i="1"/>
  <c r="D1066" i="1"/>
  <c r="C1066" i="1"/>
  <c r="H1065" i="1"/>
  <c r="G1065" i="1"/>
  <c r="D1065" i="1"/>
  <c r="C1065" i="1"/>
  <c r="H1064" i="1"/>
  <c r="G1064" i="1"/>
  <c r="D1064" i="1"/>
  <c r="C1064" i="1"/>
  <c r="H1063" i="1"/>
  <c r="G1063" i="1"/>
  <c r="D1063" i="1"/>
  <c r="C1063" i="1"/>
  <c r="H1062" i="1"/>
  <c r="D1062" i="1"/>
  <c r="G1062" i="1" s="1"/>
  <c r="C1062" i="1"/>
  <c r="D1061" i="1"/>
  <c r="G1061" i="1" s="1"/>
  <c r="C1061" i="1"/>
  <c r="H1060" i="1"/>
  <c r="G1060" i="1"/>
  <c r="D1060" i="1"/>
  <c r="C1060" i="1"/>
  <c r="H1059" i="1"/>
  <c r="D1059" i="1"/>
  <c r="G1059" i="1" s="1"/>
  <c r="C1059" i="1"/>
  <c r="H1058" i="1"/>
  <c r="D1058" i="1"/>
  <c r="G1058" i="1" s="1"/>
  <c r="C1058" i="1"/>
  <c r="G1057" i="1"/>
  <c r="D1057" i="1"/>
  <c r="H1057" i="1" s="1"/>
  <c r="C1057" i="1"/>
  <c r="H1056" i="1"/>
  <c r="G1056" i="1"/>
  <c r="D1056" i="1"/>
  <c r="C1056" i="1"/>
  <c r="H1055" i="1"/>
  <c r="G1055" i="1"/>
  <c r="D1055" i="1"/>
  <c r="C1055" i="1"/>
  <c r="H1054" i="1"/>
  <c r="G1054" i="1"/>
  <c r="D1054" i="1"/>
  <c r="C1054" i="1"/>
  <c r="H1053" i="1"/>
  <c r="G1053" i="1"/>
  <c r="D1053" i="1"/>
  <c r="C1053" i="1"/>
  <c r="H1052" i="1"/>
  <c r="D1052" i="1"/>
  <c r="G1052" i="1" s="1"/>
  <c r="C1052" i="1"/>
  <c r="H1051" i="1"/>
  <c r="G1051" i="1"/>
  <c r="D1051" i="1"/>
  <c r="C1051" i="1"/>
  <c r="H1050" i="1"/>
  <c r="D1050" i="1"/>
  <c r="G1050" i="1" s="1"/>
  <c r="C1050" i="1"/>
  <c r="H1049" i="1"/>
  <c r="D1049" i="1"/>
  <c r="G1049" i="1" s="1"/>
  <c r="C1049" i="1"/>
  <c r="H1048" i="1"/>
  <c r="G1048" i="1"/>
  <c r="D1048" i="1"/>
  <c r="C1048" i="1"/>
  <c r="H1047" i="1"/>
  <c r="D1047" i="1"/>
  <c r="G1047" i="1" s="1"/>
  <c r="C1047" i="1"/>
  <c r="D1046" i="1"/>
  <c r="G1046" i="1" s="1"/>
  <c r="C1046" i="1"/>
  <c r="H1045" i="1"/>
  <c r="D1045" i="1"/>
  <c r="G1045" i="1" s="1"/>
  <c r="C1045" i="1"/>
  <c r="H1044" i="1"/>
  <c r="G1044" i="1"/>
  <c r="D1044" i="1"/>
  <c r="C1044" i="1"/>
  <c r="H1043" i="1"/>
  <c r="G1043" i="1"/>
  <c r="D1043" i="1"/>
  <c r="C1043" i="1"/>
  <c r="H1042" i="1"/>
  <c r="G1042" i="1"/>
  <c r="D1042" i="1"/>
  <c r="C1042" i="1"/>
  <c r="H1041" i="1"/>
  <c r="D1041" i="1"/>
  <c r="G1041" i="1" s="1"/>
  <c r="C1041"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H1034" i="1" s="1"/>
  <c r="C1034" i="1"/>
  <c r="H1033" i="1"/>
  <c r="D1033" i="1"/>
  <c r="G1033" i="1" s="1"/>
  <c r="C1033" i="1"/>
  <c r="H1032" i="1"/>
  <c r="D1032" i="1"/>
  <c r="G1032" i="1" s="1"/>
  <c r="C1032" i="1"/>
  <c r="H1031" i="1"/>
  <c r="D1031" i="1"/>
  <c r="G1031" i="1" s="1"/>
  <c r="C1031" i="1"/>
  <c r="D1030" i="1"/>
  <c r="G1030" i="1" s="1"/>
  <c r="C1030" i="1"/>
  <c r="H1029" i="1"/>
  <c r="D1029" i="1"/>
  <c r="G1029" i="1" s="1"/>
  <c r="C1029" i="1"/>
  <c r="H1028" i="1"/>
  <c r="D1028" i="1"/>
  <c r="G1028" i="1" s="1"/>
  <c r="C1028" i="1"/>
  <c r="H1027" i="1"/>
  <c r="D1027" i="1"/>
  <c r="G1027" i="1" s="1"/>
  <c r="C1027" i="1"/>
  <c r="D1026" i="1"/>
  <c r="H1026" i="1" s="1"/>
  <c r="C1026" i="1"/>
  <c r="H1025" i="1"/>
  <c r="D1025" i="1"/>
  <c r="G1025" i="1" s="1"/>
  <c r="C1025" i="1"/>
  <c r="D1024" i="1"/>
  <c r="G1024" i="1" s="1"/>
  <c r="C1024" i="1"/>
  <c r="D1023" i="1"/>
  <c r="H1023" i="1" s="1"/>
  <c r="C1023" i="1"/>
  <c r="H1022" i="1"/>
  <c r="D1022" i="1"/>
  <c r="G1022" i="1" s="1"/>
  <c r="C1022" i="1"/>
  <c r="H1021" i="1"/>
  <c r="D1021" i="1"/>
  <c r="G1021" i="1" s="1"/>
  <c r="C1021" i="1"/>
  <c r="H1020" i="1"/>
  <c r="D1020" i="1"/>
  <c r="G1020" i="1" s="1"/>
  <c r="C1020" i="1"/>
  <c r="H1019" i="1"/>
  <c r="D1019" i="1"/>
  <c r="G1019" i="1" s="1"/>
  <c r="C1019" i="1"/>
  <c r="D1018" i="1"/>
  <c r="H1018" i="1" s="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D1008" i="1"/>
  <c r="G1008" i="1" s="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H735" i="1"/>
  <c r="G735" i="1"/>
  <c r="D735" i="1"/>
  <c r="C735" i="1"/>
  <c r="H734" i="1"/>
  <c r="G734" i="1"/>
  <c r="D734" i="1"/>
  <c r="C734" i="1"/>
  <c r="H733" i="1"/>
  <c r="D733" i="1"/>
  <c r="G733" i="1" s="1"/>
  <c r="C733" i="1"/>
  <c r="H732" i="1"/>
  <c r="D732" i="1"/>
  <c r="G732" i="1" s="1"/>
  <c r="C732" i="1"/>
  <c r="H731" i="1"/>
  <c r="D731" i="1"/>
  <c r="G731" i="1" s="1"/>
  <c r="C731" i="1"/>
  <c r="H730" i="1"/>
  <c r="G730" i="1"/>
  <c r="D730" i="1"/>
  <c r="C730" i="1"/>
  <c r="D729" i="1"/>
  <c r="G729" i="1" s="1"/>
  <c r="C729" i="1"/>
  <c r="H728" i="1"/>
  <c r="G728" i="1"/>
  <c r="D728" i="1"/>
  <c r="C728" i="1"/>
  <c r="H727" i="1"/>
  <c r="G727" i="1"/>
  <c r="D727" i="1"/>
  <c r="C727" i="1"/>
  <c r="H726" i="1"/>
  <c r="D726" i="1"/>
  <c r="G726" i="1" s="1"/>
  <c r="C726" i="1"/>
  <c r="H725" i="1"/>
  <c r="G725" i="1"/>
  <c r="D725" i="1"/>
  <c r="C725" i="1"/>
  <c r="H724" i="1"/>
  <c r="D724" i="1"/>
  <c r="G724" i="1" s="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D681" i="1"/>
  <c r="H681" i="1" s="1"/>
  <c r="C681" i="1"/>
  <c r="D680" i="1"/>
  <c r="H680" i="1" s="1"/>
  <c r="C680" i="1"/>
  <c r="H679" i="1"/>
  <c r="G679" i="1"/>
  <c r="D679" i="1"/>
  <c r="C679" i="1"/>
  <c r="D678" i="1"/>
  <c r="H678" i="1" s="1"/>
  <c r="C678" i="1"/>
  <c r="H677" i="1"/>
  <c r="G677" i="1"/>
  <c r="D677" i="1"/>
  <c r="C677" i="1"/>
  <c r="D676" i="1"/>
  <c r="H676" i="1" s="1"/>
  <c r="C676" i="1"/>
  <c r="H675" i="1"/>
  <c r="G675" i="1"/>
  <c r="D675" i="1"/>
  <c r="C675" i="1"/>
  <c r="D674" i="1"/>
  <c r="H674" i="1" s="1"/>
  <c r="C674" i="1"/>
  <c r="H673" i="1"/>
  <c r="G673" i="1"/>
  <c r="D673" i="1"/>
  <c r="C673" i="1"/>
  <c r="H672" i="1"/>
  <c r="D672" i="1"/>
  <c r="G672" i="1" s="1"/>
  <c r="C672" i="1"/>
  <c r="H671" i="1"/>
  <c r="G671" i="1"/>
  <c r="D671" i="1"/>
  <c r="C671" i="1"/>
  <c r="H670" i="1"/>
  <c r="G670" i="1"/>
  <c r="D670" i="1"/>
  <c r="C670" i="1"/>
  <c r="H669"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D660" i="1"/>
  <c r="G660" i="1" s="1"/>
  <c r="C660" i="1"/>
  <c r="H659" i="1"/>
  <c r="G659" i="1"/>
  <c r="D659" i="1"/>
  <c r="C659" i="1"/>
  <c r="H658" i="1"/>
  <c r="G658" i="1"/>
  <c r="D658" i="1"/>
  <c r="C658" i="1"/>
  <c r="D657" i="1"/>
  <c r="H657" i="1" s="1"/>
  <c r="C657" i="1"/>
  <c r="D656" i="1"/>
  <c r="H656" i="1" s="1"/>
  <c r="C656" i="1"/>
  <c r="H655" i="1"/>
  <c r="G655" i="1"/>
  <c r="D655" i="1"/>
  <c r="C655" i="1"/>
  <c r="H654" i="1"/>
  <c r="D654" i="1"/>
  <c r="G654" i="1" s="1"/>
  <c r="C654" i="1"/>
  <c r="G653" i="1"/>
  <c r="D653" i="1"/>
  <c r="H653" i="1" s="1"/>
  <c r="C653" i="1"/>
  <c r="H652" i="1"/>
  <c r="G652" i="1"/>
  <c r="D652" i="1"/>
  <c r="C652" i="1"/>
  <c r="D651" i="1"/>
  <c r="H651" i="1" s="1"/>
  <c r="C651" i="1"/>
  <c r="H650" i="1"/>
  <c r="D650" i="1"/>
  <c r="G650" i="1" s="1"/>
  <c r="C650" i="1"/>
  <c r="D648" i="1"/>
  <c r="G648" i="1" s="1"/>
  <c r="C648" i="1"/>
  <c r="H648" i="1" s="1"/>
  <c r="D647" i="1"/>
  <c r="C647" i="1"/>
  <c r="D646" i="1"/>
  <c r="H646" i="1" s="1"/>
  <c r="C646" i="1"/>
  <c r="D645" i="1"/>
  <c r="G645" i="1" s="1"/>
  <c r="C645" i="1"/>
  <c r="C641" i="1"/>
  <c r="H636" i="1"/>
  <c r="G636" i="1"/>
  <c r="D636" i="1"/>
  <c r="C636" i="1"/>
  <c r="H635" i="1"/>
  <c r="G635" i="1"/>
  <c r="D635" i="1"/>
  <c r="C635" i="1"/>
  <c r="H632" i="1"/>
  <c r="D632" i="1"/>
  <c r="G632" i="1" s="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D430" i="1"/>
  <c r="G430" i="1" s="1"/>
  <c r="C430" i="1"/>
  <c r="H429" i="1"/>
  <c r="D429" i="1"/>
  <c r="G429" i="1" s="1"/>
  <c r="C429" i="1"/>
  <c r="H428" i="1"/>
  <c r="D428" i="1"/>
  <c r="G428" i="1" s="1"/>
  <c r="C428" i="1"/>
  <c r="H427" i="1"/>
  <c r="G427" i="1"/>
  <c r="D427" i="1"/>
  <c r="C427" i="1"/>
  <c r="D426" i="1"/>
  <c r="G426" i="1" s="1"/>
  <c r="C426" i="1"/>
  <c r="C425" i="1"/>
  <c r="C423" i="1"/>
  <c r="C422" i="1"/>
  <c r="C421" i="1"/>
  <c r="D416" i="1"/>
  <c r="H416" i="1" s="1"/>
  <c r="C416" i="1"/>
  <c r="D415" i="1"/>
  <c r="H415" i="1" s="1"/>
  <c r="C415" i="1"/>
  <c r="H414" i="1"/>
  <c r="D414" i="1"/>
  <c r="G414" i="1" s="1"/>
  <c r="C414" i="1"/>
  <c r="H411" i="1"/>
  <c r="G411" i="1"/>
  <c r="D411" i="1"/>
  <c r="C411" i="1"/>
  <c r="H410" i="1"/>
  <c r="D410" i="1"/>
  <c r="G410" i="1" s="1"/>
  <c r="C410" i="1"/>
  <c r="H409" i="1"/>
  <c r="D409" i="1"/>
  <c r="G409" i="1" s="1"/>
  <c r="C409" i="1"/>
  <c r="D408" i="1"/>
  <c r="H408" i="1" s="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D390" i="1"/>
  <c r="G390" i="1" s="1"/>
  <c r="C390" i="1"/>
  <c r="H389" i="1"/>
  <c r="D389" i="1"/>
  <c r="G389" i="1" s="1"/>
  <c r="C389" i="1"/>
  <c r="D388" i="1"/>
  <c r="H388" i="1" s="1"/>
  <c r="C388" i="1"/>
  <c r="H387" i="1"/>
  <c r="D387" i="1"/>
  <c r="G387" i="1" s="1"/>
  <c r="C387" i="1"/>
  <c r="H386" i="1"/>
  <c r="D386" i="1"/>
  <c r="G386" i="1" s="1"/>
  <c r="C386" i="1"/>
  <c r="H385" i="1"/>
  <c r="D385" i="1"/>
  <c r="G385" i="1" s="1"/>
  <c r="C385" i="1"/>
  <c r="H384" i="1"/>
  <c r="G384" i="1"/>
  <c r="D384" i="1"/>
  <c r="C384" i="1"/>
  <c r="D383" i="1"/>
  <c r="H383" i="1" s="1"/>
  <c r="C383" i="1"/>
  <c r="H382" i="1"/>
  <c r="G382" i="1"/>
  <c r="D382" i="1"/>
  <c r="C382" i="1"/>
  <c r="H381" i="1"/>
  <c r="G381" i="1"/>
  <c r="D381" i="1"/>
  <c r="C381" i="1"/>
  <c r="H380" i="1"/>
  <c r="D380" i="1"/>
  <c r="G380" i="1" s="1"/>
  <c r="C380" i="1"/>
  <c r="D379" i="1"/>
  <c r="H379" i="1" s="1"/>
  <c r="C379" i="1"/>
  <c r="H378" i="1"/>
  <c r="D378" i="1"/>
  <c r="G378" i="1" s="1"/>
  <c r="C378" i="1"/>
  <c r="H377" i="1"/>
  <c r="D377" i="1"/>
  <c r="G377" i="1" s="1"/>
  <c r="C377" i="1"/>
  <c r="H376" i="1"/>
  <c r="D376" i="1"/>
  <c r="G376" i="1" s="1"/>
  <c r="C376" i="1"/>
  <c r="H375" i="1"/>
  <c r="D375" i="1"/>
  <c r="G375" i="1" s="1"/>
  <c r="C375" i="1"/>
  <c r="C374" i="1"/>
  <c r="H373" i="1"/>
  <c r="D373" i="1"/>
  <c r="G373" i="1" s="1"/>
  <c r="C373" i="1"/>
  <c r="H372" i="1"/>
  <c r="D372" i="1"/>
  <c r="G372" i="1" s="1"/>
  <c r="C372" i="1"/>
  <c r="H371" i="1"/>
  <c r="D371" i="1"/>
  <c r="G371" i="1" s="1"/>
  <c r="C371" i="1"/>
  <c r="H370" i="1"/>
  <c r="D370" i="1"/>
  <c r="G370" i="1" s="1"/>
  <c r="C370" i="1"/>
  <c r="D369" i="1"/>
  <c r="G369" i="1" s="1"/>
  <c r="C369" i="1"/>
  <c r="C368" i="1"/>
  <c r="H367" i="1"/>
  <c r="D367" i="1"/>
  <c r="G367" i="1" s="1"/>
  <c r="C367" i="1"/>
  <c r="H366" i="1"/>
  <c r="D366" i="1"/>
  <c r="G366" i="1" s="1"/>
  <c r="C366" i="1"/>
  <c r="H365" i="1"/>
  <c r="D365" i="1"/>
  <c r="G365" i="1" s="1"/>
  <c r="C365" i="1"/>
  <c r="H364" i="1"/>
  <c r="G364" i="1"/>
  <c r="D364" i="1"/>
  <c r="C364" i="1"/>
  <c r="H363" i="1"/>
  <c r="D363" i="1"/>
  <c r="G363" i="1" s="1"/>
  <c r="C363" i="1"/>
  <c r="H362" i="1"/>
  <c r="D362" i="1"/>
  <c r="G362" i="1" s="1"/>
  <c r="C362" i="1"/>
  <c r="D361" i="1"/>
  <c r="G361" i="1" s="1"/>
  <c r="C361" i="1"/>
  <c r="H360" i="1"/>
  <c r="D360" i="1"/>
  <c r="G360" i="1" s="1"/>
  <c r="C360" i="1"/>
  <c r="H359" i="1"/>
  <c r="D359" i="1"/>
  <c r="G359" i="1" s="1"/>
  <c r="C359" i="1"/>
  <c r="H358" i="1"/>
  <c r="D358" i="1"/>
  <c r="G358" i="1" s="1"/>
  <c r="C358" i="1"/>
  <c r="D357" i="1"/>
  <c r="G357" i="1" s="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D271" i="1"/>
  <c r="H271" i="1" s="1"/>
  <c r="C271" i="1"/>
  <c r="D270" i="1"/>
  <c r="H270" i="1" s="1"/>
  <c r="C270" i="1"/>
  <c r="H268" i="1"/>
  <c r="D268" i="1"/>
  <c r="G268" i="1" s="1"/>
  <c r="C268" i="1"/>
  <c r="H267" i="1"/>
  <c r="D267" i="1"/>
  <c r="G267" i="1" s="1"/>
  <c r="C267" i="1"/>
  <c r="H266" i="1"/>
  <c r="G266" i="1"/>
  <c r="D266" i="1"/>
  <c r="C266" i="1"/>
  <c r="H265" i="1"/>
  <c r="G265" i="1"/>
  <c r="D265" i="1"/>
  <c r="C265" i="1"/>
  <c r="H264" i="1"/>
  <c r="G264" i="1"/>
  <c r="D264" i="1"/>
  <c r="C264" i="1"/>
  <c r="H263" i="1"/>
  <c r="D263" i="1"/>
  <c r="G263" i="1" s="1"/>
  <c r="C263" i="1"/>
  <c r="H262" i="1"/>
  <c r="G262" i="1"/>
  <c r="D262" i="1"/>
  <c r="C262" i="1"/>
  <c r="H261" i="1"/>
  <c r="D261" i="1"/>
  <c r="G261" i="1" s="1"/>
  <c r="C261" i="1"/>
  <c r="H260" i="1"/>
  <c r="G260" i="1"/>
  <c r="D260" i="1"/>
  <c r="C260" i="1"/>
  <c r="D259" i="1"/>
  <c r="H259" i="1" s="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D193" i="1"/>
  <c r="G193" i="1" s="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G184" i="1" s="1"/>
  <c r="C184" i="1"/>
  <c r="H183" i="1"/>
  <c r="G183" i="1"/>
  <c r="D183" i="1"/>
  <c r="C183" i="1"/>
  <c r="G182" i="1"/>
  <c r="D182" i="1"/>
  <c r="H182" i="1" s="1"/>
  <c r="C182" i="1"/>
  <c r="H181" i="1"/>
  <c r="G181" i="1"/>
  <c r="D181" i="1"/>
  <c r="C181" i="1"/>
  <c r="H180" i="1"/>
  <c r="G180" i="1"/>
  <c r="D180" i="1"/>
  <c r="C180" i="1"/>
  <c r="H179" i="1"/>
  <c r="G179" i="1"/>
  <c r="D179" i="1"/>
  <c r="C179" i="1"/>
  <c r="D178" i="1"/>
  <c r="G178" i="1" s="1"/>
  <c r="C178" i="1"/>
  <c r="H177" i="1"/>
  <c r="D177" i="1"/>
  <c r="G177" i="1" s="1"/>
  <c r="C177" i="1"/>
  <c r="H176" i="1"/>
  <c r="D176" i="1"/>
  <c r="G176" i="1" s="1"/>
  <c r="C176" i="1"/>
  <c r="H175" i="1"/>
  <c r="D175" i="1"/>
  <c r="G175" i="1" s="1"/>
  <c r="C175" i="1"/>
  <c r="C174" i="1"/>
  <c r="H173" i="1"/>
  <c r="G173" i="1"/>
  <c r="D173" i="1"/>
  <c r="C173" i="1"/>
  <c r="H172" i="1"/>
  <c r="D172" i="1"/>
  <c r="G172" i="1" s="1"/>
  <c r="C172" i="1"/>
  <c r="H171" i="1"/>
  <c r="G171" i="1"/>
  <c r="D171" i="1"/>
  <c r="C171" i="1"/>
  <c r="G170" i="1"/>
  <c r="D170" i="1"/>
  <c r="H170" i="1" s="1"/>
  <c r="C170" i="1"/>
  <c r="D169" i="1"/>
  <c r="G169" i="1" s="1"/>
  <c r="C169" i="1"/>
  <c r="H168" i="1"/>
  <c r="G168" i="1"/>
  <c r="D168" i="1"/>
  <c r="C168" i="1"/>
  <c r="D167" i="1"/>
  <c r="G167" i="1" s="1"/>
  <c r="C167" i="1"/>
  <c r="D166" i="1"/>
  <c r="G166" i="1" s="1"/>
  <c r="C166" i="1"/>
  <c r="H165" i="1"/>
  <c r="G165" i="1"/>
  <c r="D165" i="1"/>
  <c r="C165" i="1"/>
  <c r="H164" i="1"/>
  <c r="D164" i="1"/>
  <c r="G164" i="1" s="1"/>
  <c r="C164" i="1"/>
  <c r="H163" i="1"/>
  <c r="G163" i="1"/>
  <c r="D163" i="1"/>
  <c r="C163" i="1"/>
  <c r="H162" i="1"/>
  <c r="D162" i="1"/>
  <c r="G162" i="1" s="1"/>
  <c r="C162" i="1"/>
  <c r="D161" i="1"/>
  <c r="G161" i="1" s="1"/>
  <c r="C161" i="1"/>
  <c r="H159" i="1"/>
  <c r="D159" i="1"/>
  <c r="G159" i="1" s="1"/>
  <c r="C159" i="1"/>
  <c r="H158" i="1"/>
  <c r="D158" i="1"/>
  <c r="G158" i="1" s="1"/>
  <c r="C158" i="1"/>
  <c r="H157" i="1"/>
  <c r="D157" i="1"/>
  <c r="G157" i="1" s="1"/>
  <c r="C157" i="1"/>
  <c r="D156" i="1"/>
  <c r="G156" i="1" s="1"/>
  <c r="C156" i="1"/>
  <c r="H155" i="1"/>
  <c r="G155" i="1"/>
  <c r="D155" i="1"/>
  <c r="C155" i="1"/>
  <c r="H154" i="1"/>
  <c r="G154" i="1"/>
  <c r="D154" i="1"/>
  <c r="C154" i="1"/>
  <c r="H153" i="1"/>
  <c r="D153" i="1"/>
  <c r="G153" i="1" s="1"/>
  <c r="C153" i="1"/>
  <c r="H152" i="1"/>
  <c r="D152" i="1"/>
  <c r="G152" i="1" s="1"/>
  <c r="C152" i="1"/>
  <c r="D151" i="1"/>
  <c r="G151" i="1" s="1"/>
  <c r="C151" i="1"/>
  <c r="D150" i="1"/>
  <c r="G150" i="1" s="1"/>
  <c r="C150" i="1"/>
  <c r="H147" i="1"/>
  <c r="G147" i="1"/>
  <c r="D147" i="1"/>
  <c r="C147" i="1"/>
  <c r="H146" i="1"/>
  <c r="D146" i="1"/>
  <c r="G146" i="1" s="1"/>
  <c r="C146" i="1"/>
  <c r="H145" i="1"/>
  <c r="D145" i="1"/>
  <c r="G145" i="1" s="1"/>
  <c r="C145" i="1"/>
  <c r="H144" i="1"/>
  <c r="D144" i="1"/>
  <c r="G144" i="1" s="1"/>
  <c r="C144" i="1"/>
  <c r="H143" i="1"/>
  <c r="G143" i="1"/>
  <c r="D143" i="1"/>
  <c r="C143" i="1"/>
  <c r="H142" i="1"/>
  <c r="D142" i="1"/>
  <c r="G142" i="1" s="1"/>
  <c r="C142" i="1"/>
  <c r="H141" i="1"/>
  <c r="D141" i="1"/>
  <c r="G141" i="1" s="1"/>
  <c r="C141" i="1"/>
  <c r="H140" i="1"/>
  <c r="G140" i="1"/>
  <c r="D140" i="1"/>
  <c r="C140" i="1"/>
  <c r="H139" i="1"/>
  <c r="D139" i="1"/>
  <c r="G139" i="1" s="1"/>
  <c r="C139" i="1"/>
  <c r="H138" i="1"/>
  <c r="G138" i="1"/>
  <c r="D138" i="1"/>
  <c r="C138" i="1"/>
  <c r="D137" i="1"/>
  <c r="G137" i="1" s="1"/>
  <c r="C137" i="1"/>
  <c r="C136" i="1"/>
  <c r="H135" i="1"/>
  <c r="G135" i="1"/>
  <c r="D135" i="1"/>
  <c r="C135" i="1"/>
  <c r="H134" i="1"/>
  <c r="G134" i="1"/>
  <c r="D134" i="1"/>
  <c r="C134" i="1"/>
  <c r="H133" i="1"/>
  <c r="G133" i="1"/>
  <c r="D133" i="1"/>
  <c r="C133" i="1"/>
  <c r="H132" i="1"/>
  <c r="D132" i="1"/>
  <c r="G132" i="1" s="1"/>
  <c r="C132" i="1"/>
  <c r="D131" i="1"/>
  <c r="G131" i="1" s="1"/>
  <c r="C131" i="1"/>
  <c r="D130" i="1"/>
  <c r="D129" i="1"/>
  <c r="H129" i="1" s="1"/>
  <c r="C129" i="1"/>
  <c r="H128" i="1"/>
  <c r="G128" i="1"/>
  <c r="D128" i="1"/>
  <c r="C128" i="1"/>
  <c r="D127" i="1"/>
  <c r="G127" i="1" s="1"/>
  <c r="C127" i="1"/>
  <c r="H126" i="1"/>
  <c r="G126" i="1"/>
  <c r="D126" i="1"/>
  <c r="C126"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D86" i="1"/>
  <c r="G86" i="1" s="1"/>
  <c r="C86" i="1"/>
  <c r="H85" i="1"/>
  <c r="G85" i="1"/>
  <c r="D85" i="1"/>
  <c r="C85" i="1"/>
  <c r="H84" i="1"/>
  <c r="G84" i="1"/>
  <c r="D84" i="1"/>
  <c r="C84" i="1"/>
  <c r="H83" i="1"/>
  <c r="G83" i="1"/>
  <c r="D83" i="1"/>
  <c r="C83" i="1"/>
  <c r="H82" i="1"/>
  <c r="D82" i="1"/>
  <c r="G82" i="1" s="1"/>
  <c r="C82" i="1"/>
  <c r="D81" i="1"/>
  <c r="G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D55" i="1"/>
  <c r="G55" i="1" s="1"/>
  <c r="C55" i="1"/>
  <c r="H54"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J1559" i="1" l="1"/>
  <c r="C1540" i="1"/>
  <c r="H1540" i="1" s="1"/>
  <c r="G1544" i="1"/>
  <c r="I1544" i="1" s="1"/>
  <c r="G1559" i="1"/>
  <c r="I1559" i="1" s="1"/>
  <c r="G1557" i="1"/>
  <c r="I1557" i="1" s="1"/>
  <c r="E326" i="9"/>
  <c r="B326" i="9" s="1"/>
  <c r="H647" i="1"/>
  <c r="C649" i="1"/>
  <c r="G649" i="1" s="1"/>
  <c r="G647" i="1"/>
  <c r="G646" i="1"/>
  <c r="G737" i="1"/>
  <c r="F244" i="9"/>
  <c r="B244" i="9" s="1"/>
  <c r="H184" i="1"/>
  <c r="G416" i="1"/>
  <c r="G651" i="1"/>
  <c r="H1292" i="1"/>
  <c r="G423" i="1"/>
  <c r="H423" i="1"/>
  <c r="G415" i="1"/>
  <c r="G1266" i="1"/>
  <c r="G422" i="1"/>
  <c r="E303" i="9"/>
  <c r="B303" i="9" s="1"/>
  <c r="D1511" i="1"/>
  <c r="H1532" i="1"/>
  <c r="E327" i="9"/>
  <c r="B327" i="9" s="1"/>
  <c r="E329" i="9"/>
  <c r="B329" i="9" s="1"/>
  <c r="H1030" i="1"/>
  <c r="H151" i="1"/>
  <c r="H193" i="1"/>
  <c r="D190" i="1"/>
  <c r="G190" i="1" s="1"/>
  <c r="H178" i="1"/>
  <c r="H169" i="1"/>
  <c r="H167" i="1"/>
  <c r="H81" i="1"/>
  <c r="H1556" i="1"/>
  <c r="G1556" i="1"/>
  <c r="D22" i="7"/>
  <c r="C1555" i="1" s="1"/>
  <c r="J1557" i="1"/>
  <c r="F115" i="6"/>
  <c r="I30" i="3"/>
  <c r="D1510" i="1"/>
  <c r="H1511" i="1"/>
  <c r="H1513" i="1"/>
  <c r="H1522" i="1"/>
  <c r="H645" i="1"/>
  <c r="H1585" i="1"/>
  <c r="C1604" i="1"/>
  <c r="G1605" i="1"/>
  <c r="G1681" i="1"/>
  <c r="G1683" i="1"/>
  <c r="E320" i="9"/>
  <c r="B320" i="9" s="1"/>
  <c r="E324" i="9"/>
  <c r="B324" i="9" s="1"/>
  <c r="E37" i="9"/>
  <c r="B37" i="9" s="1"/>
  <c r="E312" i="9"/>
  <c r="B312" i="9" s="1"/>
  <c r="E36" i="9"/>
  <c r="B36" i="9" s="1"/>
  <c r="E311" i="9"/>
  <c r="B311" i="9" s="1"/>
  <c r="G1099" i="1"/>
  <c r="G1103" i="1"/>
  <c r="G1107" i="1"/>
  <c r="G1111" i="1"/>
  <c r="G1098" i="1"/>
  <c r="G1102" i="1"/>
  <c r="G1106" i="1"/>
  <c r="G1110" i="1"/>
  <c r="G1097" i="1"/>
  <c r="G1105" i="1"/>
  <c r="G1109" i="1"/>
  <c r="E88" i="5"/>
  <c r="D1093" i="1" s="1"/>
  <c r="G1095" i="1"/>
  <c r="G1094" i="1"/>
  <c r="G1175" i="1"/>
  <c r="E318" i="9"/>
  <c r="B318" i="9" s="1"/>
  <c r="G1170" i="1"/>
  <c r="G1169" i="1"/>
  <c r="G1159" i="1"/>
  <c r="G1157" i="1"/>
  <c r="H1334" i="1"/>
  <c r="H1320" i="1"/>
  <c r="H1322" i="1"/>
  <c r="H1326" i="1"/>
  <c r="G1307" i="1"/>
  <c r="G1165" i="1"/>
  <c r="G1163" i="1"/>
  <c r="G1162" i="1"/>
  <c r="G1155" i="1"/>
  <c r="G1161" i="1"/>
  <c r="H1073" i="1"/>
  <c r="H1068" i="1"/>
  <c r="G1073" i="1"/>
  <c r="G1072" i="1"/>
  <c r="H1061" i="1"/>
  <c r="G1076" i="1"/>
  <c r="H1344" i="1"/>
  <c r="H1346" i="1"/>
  <c r="H1360" i="1"/>
  <c r="H1362" i="1"/>
  <c r="H1369" i="1"/>
  <c r="H1378" i="1"/>
  <c r="E325" i="9"/>
  <c r="B325" i="9" s="1"/>
  <c r="H1352" i="1"/>
  <c r="H1354" i="1"/>
  <c r="H1368" i="1"/>
  <c r="H1370" i="1"/>
  <c r="H1372" i="1"/>
  <c r="H1377" i="1"/>
  <c r="H1396" i="1"/>
  <c r="E322" i="9"/>
  <c r="B322" i="9" s="1"/>
  <c r="E330" i="9"/>
  <c r="B330" i="9" s="1"/>
  <c r="G1371" i="1"/>
  <c r="E340" i="9"/>
  <c r="B340" i="9" s="1"/>
  <c r="G1392" i="1"/>
  <c r="G1368" i="1"/>
  <c r="G1179" i="1"/>
  <c r="H1316" i="1"/>
  <c r="H1314" i="1"/>
  <c r="H1308" i="1"/>
  <c r="E317" i="9"/>
  <c r="B317" i="9" s="1"/>
  <c r="H1340" i="1"/>
  <c r="G1178" i="1"/>
  <c r="F171" i="5"/>
  <c r="G1177" i="1"/>
  <c r="G1176" i="1"/>
  <c r="G1087" i="1"/>
  <c r="H1338" i="1"/>
  <c r="G1267" i="1"/>
  <c r="G1265" i="1"/>
  <c r="E255" i="5"/>
  <c r="D1259" i="1" s="1"/>
  <c r="H1259" i="1" s="1"/>
  <c r="F260" i="5"/>
  <c r="G1264" i="1"/>
  <c r="G1263" i="1"/>
  <c r="G1260" i="1"/>
  <c r="G1261" i="1"/>
  <c r="F256" i="5"/>
  <c r="G1258" i="1"/>
  <c r="G1257" i="1"/>
  <c r="G1189" i="1"/>
  <c r="G1187" i="1"/>
  <c r="G1185" i="1"/>
  <c r="G1184" i="1"/>
  <c r="D1182" i="1"/>
  <c r="G1183" i="1"/>
  <c r="E307" i="9"/>
  <c r="B307" i="9" s="1"/>
  <c r="H1046" i="1"/>
  <c r="H1040" i="1"/>
  <c r="G1034" i="1"/>
  <c r="H1024" i="1"/>
  <c r="G1026" i="1"/>
  <c r="G1023" i="1"/>
  <c r="E12" i="5"/>
  <c r="D1017" i="1" s="1"/>
  <c r="H1017" i="1" s="1"/>
  <c r="G1018" i="1"/>
  <c r="F292" i="9"/>
  <c r="B292" i="9" s="1"/>
  <c r="E629" i="4"/>
  <c r="D623" i="1" s="1"/>
  <c r="H737" i="1"/>
  <c r="G848" i="1"/>
  <c r="E63" i="9"/>
  <c r="B63" i="9" s="1"/>
  <c r="E71" i="9"/>
  <c r="B71" i="9" s="1"/>
  <c r="E85" i="9"/>
  <c r="B85" i="9" s="1"/>
  <c r="E93" i="9"/>
  <c r="B93" i="9" s="1"/>
  <c r="E100" i="9"/>
  <c r="B100" i="9" s="1"/>
  <c r="E105" i="9"/>
  <c r="B105" i="9" s="1"/>
  <c r="E113" i="9"/>
  <c r="B113" i="9" s="1"/>
  <c r="E119" i="9"/>
  <c r="B119" i="9" s="1"/>
  <c r="E130" i="9"/>
  <c r="B130" i="9" s="1"/>
  <c r="E135" i="9"/>
  <c r="B135" i="9" s="1"/>
  <c r="E146" i="9"/>
  <c r="B146" i="9" s="1"/>
  <c r="E151" i="9"/>
  <c r="B151" i="9" s="1"/>
  <c r="E158" i="9"/>
  <c r="B158" i="9" s="1"/>
  <c r="E163" i="9"/>
  <c r="B163" i="9" s="1"/>
  <c r="B251" i="9"/>
  <c r="F253" i="9"/>
  <c r="B253" i="9" s="1"/>
  <c r="F257" i="9"/>
  <c r="B257" i="9" s="1"/>
  <c r="B263" i="9"/>
  <c r="F265" i="9"/>
  <c r="B265" i="9" s="1"/>
  <c r="B271" i="9"/>
  <c r="F273" i="9"/>
  <c r="B273" i="9" s="1"/>
  <c r="B279" i="9"/>
  <c r="F281" i="9"/>
  <c r="B281" i="9" s="1"/>
  <c r="B287" i="9"/>
  <c r="F289" i="9"/>
  <c r="B289" i="9" s="1"/>
  <c r="F288" i="9"/>
  <c r="B288" i="9" s="1"/>
  <c r="E59" i="9"/>
  <c r="B59" i="9" s="1"/>
  <c r="E79" i="9"/>
  <c r="B79" i="9" s="1"/>
  <c r="E88" i="9"/>
  <c r="B88" i="9" s="1"/>
  <c r="E96" i="9"/>
  <c r="B96" i="9" s="1"/>
  <c r="E108" i="9"/>
  <c r="B108" i="9" s="1"/>
  <c r="E115" i="9"/>
  <c r="B115" i="9" s="1"/>
  <c r="E122" i="9"/>
  <c r="B122" i="9" s="1"/>
  <c r="E127" i="9"/>
  <c r="B127" i="9" s="1"/>
  <c r="E138" i="9"/>
  <c r="B138" i="9" s="1"/>
  <c r="E143" i="9"/>
  <c r="B143" i="9" s="1"/>
  <c r="E154" i="9"/>
  <c r="B154" i="9" s="1"/>
  <c r="E166" i="9"/>
  <c r="B166" i="9" s="1"/>
  <c r="E171" i="9"/>
  <c r="B171" i="9" s="1"/>
  <c r="F246" i="9"/>
  <c r="B246" i="9" s="1"/>
  <c r="F250" i="9"/>
  <c r="B250" i="9" s="1"/>
  <c r="F255" i="9"/>
  <c r="B259" i="9"/>
  <c r="F261" i="9"/>
  <c r="B261" i="9" s="1"/>
  <c r="B267" i="9"/>
  <c r="F269" i="9"/>
  <c r="B269" i="9" s="1"/>
  <c r="B275" i="9"/>
  <c r="F277" i="9"/>
  <c r="B277" i="9" s="1"/>
  <c r="B283" i="9"/>
  <c r="F285" i="9"/>
  <c r="B285" i="9" s="1"/>
  <c r="B290" i="9"/>
  <c r="B291" i="9"/>
  <c r="H729" i="1"/>
  <c r="E39" i="9"/>
  <c r="B39" i="9" s="1"/>
  <c r="E46" i="9"/>
  <c r="B46" i="9" s="1"/>
  <c r="E38" i="9"/>
  <c r="B38" i="9" s="1"/>
  <c r="E43" i="9"/>
  <c r="B43" i="9" s="1"/>
  <c r="B234" i="9"/>
  <c r="E42" i="9"/>
  <c r="B42" i="9" s="1"/>
  <c r="F234" i="9"/>
  <c r="G681" i="1"/>
  <c r="G680" i="1"/>
  <c r="G678" i="1"/>
  <c r="E35" i="9"/>
  <c r="B35" i="9" s="1"/>
  <c r="G676" i="1"/>
  <c r="G674" i="1"/>
  <c r="E31" i="9"/>
  <c r="B31" i="9" s="1"/>
  <c r="G657" i="1"/>
  <c r="F230" i="9"/>
  <c r="B230" i="9" s="1"/>
  <c r="G656" i="1"/>
  <c r="E27" i="9"/>
  <c r="B27" i="9" s="1"/>
  <c r="B296" i="9"/>
  <c r="E26" i="9"/>
  <c r="B26" i="9" s="1"/>
  <c r="H426" i="1"/>
  <c r="E430" i="4"/>
  <c r="D425" i="1"/>
  <c r="E647" i="4"/>
  <c r="D641" i="1" s="1"/>
  <c r="H641" i="1" s="1"/>
  <c r="H407" i="1"/>
  <c r="G407" i="1"/>
  <c r="G408" i="1"/>
  <c r="F412" i="4"/>
  <c r="G388" i="1"/>
  <c r="F393" i="4"/>
  <c r="G383" i="1"/>
  <c r="G379" i="1"/>
  <c r="G374" i="1"/>
  <c r="E373" i="4"/>
  <c r="D368" i="1" s="1"/>
  <c r="G368" i="1" s="1"/>
  <c r="H369" i="1"/>
  <c r="H361" i="1"/>
  <c r="H357" i="1"/>
  <c r="E361" i="4"/>
  <c r="G301" i="1"/>
  <c r="G300" i="1"/>
  <c r="E294" i="9"/>
  <c r="B294" i="9" s="1"/>
  <c r="G298" i="1"/>
  <c r="D421" i="1"/>
  <c r="E648" i="4"/>
  <c r="D642" i="1" s="1"/>
  <c r="F427" i="4"/>
  <c r="E273" i="4"/>
  <c r="D269" i="1" s="1"/>
  <c r="E83" i="9"/>
  <c r="B83" i="9" s="1"/>
  <c r="F247" i="9"/>
  <c r="B247" i="9" s="1"/>
  <c r="F274" i="4"/>
  <c r="G270" i="1"/>
  <c r="G271" i="1"/>
  <c r="E262" i="4"/>
  <c r="D258" i="1" s="1"/>
  <c r="G258" i="1" s="1"/>
  <c r="F269" i="4"/>
  <c r="H258" i="1"/>
  <c r="E80" i="9"/>
  <c r="B80" i="9" s="1"/>
  <c r="G259" i="1"/>
  <c r="F262" i="4"/>
  <c r="E67" i="9"/>
  <c r="B67" i="9" s="1"/>
  <c r="H212" i="1"/>
  <c r="F216" i="4"/>
  <c r="E66" i="9"/>
  <c r="B66" i="9" s="1"/>
  <c r="F245" i="9"/>
  <c r="B245" i="9" s="1"/>
  <c r="E62" i="9"/>
  <c r="B62" i="9" s="1"/>
  <c r="E202" i="4"/>
  <c r="D198" i="1" s="1"/>
  <c r="E58" i="9"/>
  <c r="B58" i="9" s="1"/>
  <c r="H190" i="1"/>
  <c r="E55" i="9"/>
  <c r="B55" i="9" s="1"/>
  <c r="F242" i="9"/>
  <c r="B242" i="9"/>
  <c r="E54" i="9"/>
  <c r="B54" i="9" s="1"/>
  <c r="F240" i="9"/>
  <c r="B240" i="9" s="1"/>
  <c r="F239" i="9"/>
  <c r="B239" i="9" s="1"/>
  <c r="E51" i="9"/>
  <c r="B51" i="9" s="1"/>
  <c r="F238" i="9"/>
  <c r="D174" i="1"/>
  <c r="H174" i="1" s="1"/>
  <c r="E50" i="9"/>
  <c r="B50" i="9" s="1"/>
  <c r="E164" i="4"/>
  <c r="D160" i="1" s="1"/>
  <c r="H166" i="1"/>
  <c r="F170" i="4"/>
  <c r="H161" i="1"/>
  <c r="F165" i="4"/>
  <c r="H156" i="1"/>
  <c r="F160" i="4"/>
  <c r="E153" i="4"/>
  <c r="D149" i="1" s="1"/>
  <c r="H150" i="1"/>
  <c r="F154" i="4"/>
  <c r="H137" i="1"/>
  <c r="G136" i="1"/>
  <c r="H136" i="1"/>
  <c r="H131" i="1"/>
  <c r="F135" i="4"/>
  <c r="H127" i="1"/>
  <c r="D125" i="1"/>
  <c r="G129" i="1"/>
  <c r="E47" i="9"/>
  <c r="B47" i="9" s="1"/>
  <c r="F129" i="4"/>
  <c r="F236" i="9"/>
  <c r="B236" i="9" s="1"/>
  <c r="F112" i="4"/>
  <c r="G79" i="1"/>
  <c r="G78" i="1"/>
  <c r="H78" i="1"/>
  <c r="E34" i="9"/>
  <c r="B34" i="9" s="1"/>
  <c r="F58" i="4"/>
  <c r="E49" i="4"/>
  <c r="D45" i="1" s="1"/>
  <c r="E30" i="9"/>
  <c r="B30" i="9" s="1"/>
  <c r="G1237" i="1"/>
  <c r="G1238" i="1"/>
  <c r="G1239" i="1"/>
  <c r="G1240" i="1"/>
  <c r="G1241" i="1"/>
  <c r="G1242" i="1"/>
  <c r="G1243" i="1"/>
  <c r="G1244" i="1"/>
  <c r="G1245" i="1"/>
  <c r="G1246" i="1"/>
  <c r="G1247" i="1"/>
  <c r="G1248" i="1"/>
  <c r="G1249" i="1"/>
  <c r="G1250" i="1"/>
  <c r="G1251" i="1"/>
  <c r="G1252" i="1"/>
  <c r="G1253" i="1"/>
  <c r="G1254" i="1"/>
  <c r="G1256" i="1"/>
  <c r="H1293" i="1"/>
  <c r="H1297" i="1"/>
  <c r="H1301" i="1"/>
  <c r="H1305" i="1"/>
  <c r="H1309" i="1"/>
  <c r="H1313" i="1"/>
  <c r="H1317" i="1"/>
  <c r="H1321" i="1"/>
  <c r="H1325" i="1"/>
  <c r="H1329" i="1"/>
  <c r="H1333" i="1"/>
  <c r="H1337" i="1"/>
  <c r="H1341" i="1"/>
  <c r="H1345" i="1"/>
  <c r="H1349" i="1"/>
  <c r="H1353" i="1"/>
  <c r="H1357" i="1"/>
  <c r="H1361" i="1"/>
  <c r="H1365" i="1"/>
  <c r="G1294" i="1"/>
  <c r="G1298" i="1"/>
  <c r="G1302" i="1"/>
  <c r="G1306" i="1"/>
  <c r="G1310" i="1"/>
  <c r="G1314" i="1"/>
  <c r="G1370" i="1"/>
  <c r="G1374" i="1"/>
  <c r="G1378"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G1320" i="1"/>
  <c r="G1324" i="1"/>
  <c r="G1328" i="1"/>
  <c r="G1332" i="1"/>
  <c r="G1336" i="1"/>
  <c r="G1340" i="1"/>
  <c r="G1344" i="1"/>
  <c r="G1348" i="1"/>
  <c r="G1352" i="1"/>
  <c r="G1356" i="1"/>
  <c r="G1360" i="1"/>
  <c r="G1364" i="1"/>
  <c r="G1380" i="1"/>
  <c r="H1382" i="1"/>
  <c r="G1384" i="1"/>
  <c r="H1386" i="1"/>
  <c r="G1388" i="1"/>
  <c r="H1390" i="1"/>
  <c r="H1394"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I1561" i="1"/>
  <c r="I1564" i="1"/>
  <c r="I1574" i="1"/>
  <c r="I1579" i="1"/>
  <c r="H1446" i="1"/>
  <c r="G1446" i="1"/>
  <c r="H1448" i="1"/>
  <c r="G1448" i="1"/>
  <c r="H1450" i="1"/>
  <c r="G1450" i="1"/>
  <c r="H1452" i="1"/>
  <c r="G1452" i="1"/>
  <c r="H1454" i="1"/>
  <c r="G1454" i="1"/>
  <c r="H1456" i="1"/>
  <c r="G1456" i="1"/>
  <c r="H1458" i="1"/>
  <c r="H1460" i="1"/>
  <c r="H1462" i="1"/>
  <c r="H1464" i="1"/>
  <c r="H1466" i="1"/>
  <c r="H1468" i="1"/>
  <c r="H1470" i="1"/>
  <c r="H1472" i="1"/>
  <c r="H1474" i="1"/>
  <c r="H1476" i="1"/>
  <c r="I1549" i="1"/>
  <c r="I1566" i="1"/>
  <c r="I1576" i="1"/>
  <c r="I1581" i="1"/>
  <c r="G1583" i="1"/>
  <c r="G1587" i="1"/>
  <c r="G1591" i="1"/>
  <c r="H1644" i="1"/>
  <c r="F309" i="4"/>
  <c r="D308" i="4"/>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I1541" i="1" s="1"/>
  <c r="G1543" i="1"/>
  <c r="I1543" i="1" s="1"/>
  <c r="G1545" i="1"/>
  <c r="I1545" i="1" s="1"/>
  <c r="G1547" i="1"/>
  <c r="J1548" i="1"/>
  <c r="J1550" i="1"/>
  <c r="J1552" i="1"/>
  <c r="J1554" i="1"/>
  <c r="J1558" i="1"/>
  <c r="J1560" i="1"/>
  <c r="J1562" i="1"/>
  <c r="J1565" i="1"/>
  <c r="J1567" i="1"/>
  <c r="J1569" i="1"/>
  <c r="J1573" i="1"/>
  <c r="J1575" i="1"/>
  <c r="J1578" i="1"/>
  <c r="J1580" i="1"/>
  <c r="G1582" i="1"/>
  <c r="G1586" i="1"/>
  <c r="G1590" i="1"/>
  <c r="G1594" i="1"/>
  <c r="G1598" i="1"/>
  <c r="G1602" i="1"/>
  <c r="G1606" i="1"/>
  <c r="G1610" i="1"/>
  <c r="G1614" i="1"/>
  <c r="G1618" i="1"/>
  <c r="G1622" i="1"/>
  <c r="G1626" i="1"/>
  <c r="H1630" i="1"/>
  <c r="G1632" i="1"/>
  <c r="G1635" i="1"/>
  <c r="H1638" i="1"/>
  <c r="G1640" i="1"/>
  <c r="G1643" i="1"/>
  <c r="H1646" i="1"/>
  <c r="H1648" i="1"/>
  <c r="G1652" i="1"/>
  <c r="H1652" i="1"/>
  <c r="G1656" i="1"/>
  <c r="H1656" i="1"/>
  <c r="G1660" i="1"/>
  <c r="H1660" i="1"/>
  <c r="G1664" i="1"/>
  <c r="H1664" i="1"/>
  <c r="G1668" i="1"/>
  <c r="H1668" i="1"/>
  <c r="G1672" i="1"/>
  <c r="H1672" i="1"/>
  <c r="G1676" i="1"/>
  <c r="H1676" i="1"/>
  <c r="G1680" i="1"/>
  <c r="H1680" i="1"/>
  <c r="G1684" i="1"/>
  <c r="H1684" i="1"/>
  <c r="E308" i="4"/>
  <c r="F361" i="4"/>
  <c r="D360" i="4"/>
  <c r="H1547" i="1"/>
  <c r="G1548" i="1"/>
  <c r="I1548" i="1" s="1"/>
  <c r="G1550" i="1"/>
  <c r="I1550" i="1" s="1"/>
  <c r="G1552" i="1"/>
  <c r="I1552" i="1" s="1"/>
  <c r="G1554" i="1"/>
  <c r="I1554" i="1" s="1"/>
  <c r="G1558" i="1"/>
  <c r="I1558" i="1" s="1"/>
  <c r="G1560" i="1"/>
  <c r="I1560" i="1" s="1"/>
  <c r="G1562" i="1"/>
  <c r="I1562" i="1" s="1"/>
  <c r="G1565" i="1"/>
  <c r="I1565" i="1" s="1"/>
  <c r="G1567" i="1"/>
  <c r="I1567" i="1" s="1"/>
  <c r="G1569" i="1"/>
  <c r="I1569" i="1" s="1"/>
  <c r="G1571" i="1"/>
  <c r="G1572" i="1"/>
  <c r="G1573" i="1"/>
  <c r="I1573" i="1" s="1"/>
  <c r="G1575" i="1"/>
  <c r="I1575" i="1" s="1"/>
  <c r="G1577" i="1"/>
  <c r="G1578" i="1"/>
  <c r="I1578" i="1" s="1"/>
  <c r="G1580" i="1"/>
  <c r="I1580" i="1" s="1"/>
  <c r="H1582" i="1"/>
  <c r="G1631" i="1"/>
  <c r="H1634" i="1"/>
  <c r="G1639" i="1"/>
  <c r="H1642" i="1"/>
  <c r="E6" i="4"/>
  <c r="D491" i="4"/>
  <c r="E156" i="9"/>
  <c r="B156" i="9" s="1"/>
  <c r="H316" i="9"/>
  <c r="H315" i="9"/>
  <c r="F252" i="5"/>
  <c r="D274" i="5"/>
  <c r="D251" i="5" s="1"/>
  <c r="F277" i="5"/>
  <c r="E5" i="7"/>
  <c r="D134" i="4"/>
  <c r="D135" i="5"/>
  <c r="G339" i="9"/>
  <c r="E339" i="9" s="1"/>
  <c r="B339" i="9" s="1"/>
  <c r="F219" i="5"/>
  <c r="F36" i="6"/>
  <c r="D35" i="6"/>
  <c r="D141" i="6" s="1"/>
  <c r="D7" i="4"/>
  <c r="D49" i="4"/>
  <c r="F91" i="4"/>
  <c r="D125" i="4"/>
  <c r="D153" i="4"/>
  <c r="F237" i="4"/>
  <c r="D273" i="4"/>
  <c r="F314" i="4"/>
  <c r="F366" i="4"/>
  <c r="F426" i="4"/>
  <c r="F529" i="4"/>
  <c r="D571" i="4"/>
  <c r="F607" i="4"/>
  <c r="D629" i="4"/>
  <c r="D7" i="5"/>
  <c r="G336" i="9"/>
  <c r="E336" i="9" s="1"/>
  <c r="B336" i="9" s="1"/>
  <c r="F178" i="5"/>
  <c r="D177" i="5"/>
  <c r="F5" i="6"/>
  <c r="E35" i="6"/>
  <c r="D114" i="6"/>
  <c r="F130" i="6"/>
  <c r="D129" i="6"/>
  <c r="D106" i="4"/>
  <c r="D164" i="4"/>
  <c r="D648" i="4"/>
  <c r="G314" i="9"/>
  <c r="E314" i="9" s="1"/>
  <c r="B314" i="9" s="1"/>
  <c r="F89" i="5"/>
  <c r="D88" i="5"/>
  <c r="G315" i="9"/>
  <c r="G316" i="9"/>
  <c r="D147" i="5"/>
  <c r="F150" i="5"/>
  <c r="F204" i="5"/>
  <c r="D203" i="5"/>
  <c r="E141" i="6"/>
  <c r="G343" i="9"/>
  <c r="E343" i="9" s="1"/>
  <c r="D44" i="8"/>
  <c r="E337" i="9"/>
  <c r="B337" i="9" s="1"/>
  <c r="H310" i="9"/>
  <c r="G310" i="9"/>
  <c r="H309" i="9"/>
  <c r="M228" i="9"/>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L207" i="9"/>
  <c r="F207" i="9" s="1"/>
  <c r="G180" i="9"/>
  <c r="E180" i="9" s="1"/>
  <c r="B180" i="9" s="1"/>
  <c r="H179" i="9"/>
  <c r="G208" i="9"/>
  <c r="E208" i="9" s="1"/>
  <c r="B208" i="9" s="1"/>
  <c r="G179" i="9"/>
  <c r="E179" i="9" s="1"/>
  <c r="B179" i="9" s="1"/>
  <c r="G178" i="9"/>
  <c r="E178" i="9" s="1"/>
  <c r="B178" i="9" s="1"/>
  <c r="G177" i="9"/>
  <c r="E177" i="9" s="1"/>
  <c r="B177" i="9" s="1"/>
  <c r="G176" i="9"/>
  <c r="E176" i="9" s="1"/>
  <c r="B176" i="9" s="1"/>
  <c r="G175" i="9"/>
  <c r="E175" i="9" s="1"/>
  <c r="B175"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I10" i="9"/>
  <c r="E177" i="5"/>
  <c r="B252" i="9"/>
  <c r="B232" i="9"/>
  <c r="B238" i="9"/>
  <c r="B255" i="9"/>
  <c r="H34" i="3" l="1"/>
  <c r="D5" i="7"/>
  <c r="G346" i="9" s="1"/>
  <c r="E346" i="9" s="1"/>
  <c r="H649" i="1"/>
  <c r="H19" i="9"/>
  <c r="E19" i="9" s="1"/>
  <c r="B19" i="9" s="1"/>
  <c r="F12" i="5"/>
  <c r="H1555" i="1"/>
  <c r="G1555" i="1"/>
  <c r="H1604" i="1"/>
  <c r="G1604" i="1"/>
  <c r="E69" i="5"/>
  <c r="D1074" i="1" s="1"/>
  <c r="E310" i="9"/>
  <c r="B310" i="9" s="1"/>
  <c r="E251" i="5"/>
  <c r="E176" i="5" s="1"/>
  <c r="G1259" i="1"/>
  <c r="H1182" i="1"/>
  <c r="G1182" i="1"/>
  <c r="E315" i="9"/>
  <c r="B315" i="9" s="1"/>
  <c r="E316" i="9"/>
  <c r="B316" i="9" s="1"/>
  <c r="I23" i="3"/>
  <c r="E7" i="5"/>
  <c r="G1017" i="1"/>
  <c r="E535" i="4"/>
  <c r="F228" i="9"/>
  <c r="B228" i="9" s="1"/>
  <c r="H425" i="1"/>
  <c r="G425" i="1"/>
  <c r="E639" i="4"/>
  <c r="D633" i="1" s="1"/>
  <c r="D424" i="1"/>
  <c r="G641" i="1"/>
  <c r="H368" i="1"/>
  <c r="F373" i="4"/>
  <c r="E360" i="4"/>
  <c r="E417" i="4" s="1"/>
  <c r="D412" i="1" s="1"/>
  <c r="D356" i="1"/>
  <c r="H421" i="1"/>
  <c r="G421" i="1"/>
  <c r="F202" i="4"/>
  <c r="G198" i="1"/>
  <c r="H198" i="1"/>
  <c r="G174" i="1"/>
  <c r="E152" i="4"/>
  <c r="G125" i="1"/>
  <c r="H125" i="1"/>
  <c r="F141" i="6"/>
  <c r="H31" i="3"/>
  <c r="C1537" i="1"/>
  <c r="H25" i="3"/>
  <c r="C1255" i="1"/>
  <c r="I24" i="3"/>
  <c r="D1181" i="1"/>
  <c r="B207" i="9"/>
  <c r="G338" i="9"/>
  <c r="E338" i="9" s="1"/>
  <c r="B338" i="9" s="1"/>
  <c r="F203" i="5"/>
  <c r="C1207" i="1"/>
  <c r="F129" i="6"/>
  <c r="C1525" i="1"/>
  <c r="F629" i="4"/>
  <c r="C623" i="1"/>
  <c r="F273" i="4"/>
  <c r="C269" i="1"/>
  <c r="F134" i="4"/>
  <c r="C130" i="1"/>
  <c r="D303" i="1"/>
  <c r="E309" i="9"/>
  <c r="B309" i="9" s="1"/>
  <c r="K1481" i="9"/>
  <c r="G344" i="9"/>
  <c r="E344" i="9" s="1"/>
  <c r="B344" i="9" s="1"/>
  <c r="I39" i="3"/>
  <c r="C1621" i="1"/>
  <c r="F648" i="4"/>
  <c r="C642" i="1"/>
  <c r="F49" i="4"/>
  <c r="C45" i="1"/>
  <c r="I33" i="3"/>
  <c r="D1538" i="1"/>
  <c r="F491" i="4"/>
  <c r="D430" i="4"/>
  <c r="C485" i="1"/>
  <c r="D417" i="4"/>
  <c r="F308" i="4"/>
  <c r="C303" i="1"/>
  <c r="B343" i="9"/>
  <c r="D69" i="5"/>
  <c r="F88" i="5"/>
  <c r="C1093" i="1"/>
  <c r="F164" i="4"/>
  <c r="C160" i="1"/>
  <c r="F114" i="6"/>
  <c r="H30" i="3"/>
  <c r="C1510" i="1"/>
  <c r="G348" i="9"/>
  <c r="E348" i="9" s="1"/>
  <c r="F571" i="4"/>
  <c r="C565" i="1"/>
  <c r="H24" i="9"/>
  <c r="G24" i="9"/>
  <c r="D152" i="4"/>
  <c r="F153" i="4"/>
  <c r="C149" i="1"/>
  <c r="D6" i="4"/>
  <c r="F7" i="4"/>
  <c r="C3" i="1"/>
  <c r="D418" i="4"/>
  <c r="C355" i="1"/>
  <c r="I31" i="3"/>
  <c r="D1537" i="1"/>
  <c r="F147" i="5"/>
  <c r="C1152" i="1"/>
  <c r="F106" i="4"/>
  <c r="C102" i="1"/>
  <c r="I28" i="3"/>
  <c r="D1431" i="1"/>
  <c r="D176" i="5"/>
  <c r="F177" i="5"/>
  <c r="H24" i="3"/>
  <c r="C1181" i="1"/>
  <c r="H22" i="3"/>
  <c r="D6" i="5"/>
  <c r="C1012" i="1"/>
  <c r="D535" i="4"/>
  <c r="F125" i="4"/>
  <c r="C121" i="1"/>
  <c r="H28" i="3"/>
  <c r="F35" i="6"/>
  <c r="C1431" i="1"/>
  <c r="F135" i="5"/>
  <c r="C1140" i="1"/>
  <c r="F274" i="5"/>
  <c r="C1278" i="1"/>
  <c r="I17" i="3"/>
  <c r="E422" i="4"/>
  <c r="D2" i="1"/>
  <c r="C1538" i="1" l="1"/>
  <c r="G1538" i="1" s="1"/>
  <c r="H33" i="3"/>
  <c r="F251" i="5"/>
  <c r="D1255" i="1"/>
  <c r="H1255" i="1" s="1"/>
  <c r="I25" i="3"/>
  <c r="E6" i="5"/>
  <c r="D1011" i="1" s="1"/>
  <c r="D1012" i="1"/>
  <c r="H1012" i="1" s="1"/>
  <c r="F7" i="5"/>
  <c r="I22" i="3"/>
  <c r="D529" i="1"/>
  <c r="E640" i="4"/>
  <c r="D634" i="1" s="1"/>
  <c r="F360" i="4"/>
  <c r="H356" i="1"/>
  <c r="G356" i="1"/>
  <c r="D355" i="1"/>
  <c r="H355" i="1" s="1"/>
  <c r="E418" i="4"/>
  <c r="D413" i="1" s="1"/>
  <c r="D148" i="1"/>
  <c r="E299" i="4"/>
  <c r="I18" i="3"/>
  <c r="E24" i="9"/>
  <c r="B24" i="9" s="1"/>
  <c r="E347" i="9"/>
  <c r="B348" i="9"/>
  <c r="B346" i="9"/>
  <c r="E345" i="9"/>
  <c r="I10" i="3" s="1"/>
  <c r="H642" i="1"/>
  <c r="G642" i="1"/>
  <c r="H1537" i="1"/>
  <c r="G1537" i="1"/>
  <c r="H121" i="1"/>
  <c r="G121" i="1"/>
  <c r="H1278" i="1"/>
  <c r="G1278" i="1"/>
  <c r="H102" i="1"/>
  <c r="G102" i="1"/>
  <c r="C413" i="1"/>
  <c r="F6" i="4"/>
  <c r="H17" i="3"/>
  <c r="D422" i="4"/>
  <c r="C2" i="1"/>
  <c r="H160" i="1"/>
  <c r="G160" i="1"/>
  <c r="F176" i="5"/>
  <c r="C1180" i="1"/>
  <c r="H149" i="1"/>
  <c r="G149" i="1"/>
  <c r="H1510" i="1"/>
  <c r="G1510" i="1"/>
  <c r="F417" i="4"/>
  <c r="C412" i="1"/>
  <c r="H485" i="1"/>
  <c r="G485" i="1"/>
  <c r="H130" i="1"/>
  <c r="G130" i="1"/>
  <c r="H623" i="1"/>
  <c r="G623" i="1"/>
  <c r="H1207" i="1"/>
  <c r="G1207" i="1"/>
  <c r="G299" i="9"/>
  <c r="F6" i="5"/>
  <c r="C1011" i="1"/>
  <c r="H1431" i="1"/>
  <c r="G1431" i="1"/>
  <c r="H9" i="3"/>
  <c r="F69" i="5"/>
  <c r="H23" i="3"/>
  <c r="C1074" i="1"/>
  <c r="E643" i="4"/>
  <c r="D417" i="1"/>
  <c r="D640" i="4"/>
  <c r="F535" i="4"/>
  <c r="C529" i="1"/>
  <c r="H1140" i="1"/>
  <c r="G1140" i="1"/>
  <c r="H1181" i="1"/>
  <c r="G1181" i="1"/>
  <c r="H1152" i="1"/>
  <c r="G1152" i="1"/>
  <c r="H3" i="1"/>
  <c r="G3" i="1"/>
  <c r="H565" i="1"/>
  <c r="G565" i="1"/>
  <c r="H1093" i="1"/>
  <c r="G1093" i="1"/>
  <c r="E342" i="9"/>
  <c r="H1538" i="1"/>
  <c r="F430" i="4"/>
  <c r="D639" i="4"/>
  <c r="C424" i="1"/>
  <c r="H45" i="1"/>
  <c r="G45" i="1"/>
  <c r="H1621" i="1"/>
  <c r="G1621" i="1"/>
  <c r="H11" i="3"/>
  <c r="D299" i="4"/>
  <c r="F152" i="4"/>
  <c r="H18" i="3"/>
  <c r="C148" i="1"/>
  <c r="H303" i="1"/>
  <c r="G303" i="1"/>
  <c r="G269" i="1"/>
  <c r="H269" i="1"/>
  <c r="H1525" i="1"/>
  <c r="G1525" i="1"/>
  <c r="D1180" i="1"/>
  <c r="G1255" i="1" l="1"/>
  <c r="H299" i="9"/>
  <c r="E299" i="9" s="1"/>
  <c r="G306" i="9"/>
  <c r="E306" i="9" s="1"/>
  <c r="B306" i="9" s="1"/>
  <c r="G1012" i="1"/>
  <c r="F418" i="4"/>
  <c r="G355" i="1"/>
  <c r="E301" i="4"/>
  <c r="D297" i="1" s="1"/>
  <c r="E300" i="4"/>
  <c r="D296" i="1" s="1"/>
  <c r="D295" i="1"/>
  <c r="E423" i="4"/>
  <c r="F639" i="4"/>
  <c r="C633" i="1"/>
  <c r="D423" i="4"/>
  <c r="D301" i="4"/>
  <c r="F299" i="4"/>
  <c r="C295" i="1"/>
  <c r="H529" i="1"/>
  <c r="G529" i="1"/>
  <c r="D637" i="1"/>
  <c r="H412" i="1"/>
  <c r="G412" i="1"/>
  <c r="H413" i="1"/>
  <c r="G413" i="1"/>
  <c r="H148" i="1"/>
  <c r="G148" i="1"/>
  <c r="N3" i="9"/>
  <c r="I11" i="3"/>
  <c r="H424" i="1"/>
  <c r="G424" i="1"/>
  <c r="F640" i="4"/>
  <c r="C634" i="1"/>
  <c r="H1074" i="1"/>
  <c r="G1074" i="1"/>
  <c r="H8" i="3"/>
  <c r="H1011" i="1"/>
  <c r="G1011" i="1"/>
  <c r="H1180" i="1"/>
  <c r="G1180" i="1"/>
  <c r="H2" i="1"/>
  <c r="G2" i="1"/>
  <c r="D300" i="4"/>
  <c r="K3" i="9"/>
  <c r="I9" i="3"/>
  <c r="D424" i="4"/>
  <c r="F422" i="4"/>
  <c r="D643" i="4"/>
  <c r="C417" i="1"/>
  <c r="D418" i="1" l="1"/>
  <c r="H20" i="9"/>
  <c r="E424" i="4"/>
  <c r="D419" i="1" s="1"/>
  <c r="E425" i="4"/>
  <c r="D420" i="1" s="1"/>
  <c r="E644" i="4"/>
  <c r="M3" i="9"/>
  <c r="F301" i="4"/>
  <c r="C297" i="1"/>
  <c r="C419" i="1"/>
  <c r="D644" i="4"/>
  <c r="D425" i="4"/>
  <c r="F423" i="4"/>
  <c r="C418" i="1"/>
  <c r="G20" i="9"/>
  <c r="D645" i="4"/>
  <c r="F643" i="4"/>
  <c r="C637" i="1"/>
  <c r="F300" i="4"/>
  <c r="C296" i="1"/>
  <c r="H417" i="1"/>
  <c r="G417" i="1"/>
  <c r="H295" i="1"/>
  <c r="G295" i="1"/>
  <c r="H633" i="1"/>
  <c r="G633" i="1"/>
  <c r="H634" i="1"/>
  <c r="G634" i="1"/>
  <c r="B299" i="9"/>
  <c r="E20" i="9" l="1"/>
  <c r="B20" i="9" s="1"/>
  <c r="F424" i="4"/>
  <c r="E645" i="4"/>
  <c r="D638" i="1"/>
  <c r="E646" i="4"/>
  <c r="H296" i="1"/>
  <c r="G296" i="1"/>
  <c r="C639" i="1"/>
  <c r="F425" i="4"/>
  <c r="C420" i="1"/>
  <c r="H297" i="1"/>
  <c r="G297" i="1"/>
  <c r="D646" i="4"/>
  <c r="F644" i="4"/>
  <c r="C638" i="1"/>
  <c r="H637" i="1"/>
  <c r="G637" i="1"/>
  <c r="H418" i="1"/>
  <c r="G418" i="1"/>
  <c r="H419" i="1"/>
  <c r="G419" i="1"/>
  <c r="H334" i="9"/>
  <c r="G334" i="9"/>
  <c r="E334" i="9" l="1"/>
  <c r="E298" i="9" s="1"/>
  <c r="I8" i="3" s="1"/>
  <c r="D639" i="1"/>
  <c r="H639" i="1" s="1"/>
  <c r="E649" i="4"/>
  <c r="E650" i="4"/>
  <c r="D640" i="1"/>
  <c r="F645" i="4"/>
  <c r="F646" i="4"/>
  <c r="D650" i="4"/>
  <c r="C640" i="1"/>
  <c r="H420" i="1"/>
  <c r="G420" i="1"/>
  <c r="D649" i="4"/>
  <c r="H638" i="1"/>
  <c r="G638" i="1"/>
  <c r="B334" i="9" l="1"/>
  <c r="G639" i="1"/>
  <c r="I20" i="3"/>
  <c r="D644" i="1"/>
  <c r="I19" i="3"/>
  <c r="D643" i="1"/>
  <c r="H640" i="1"/>
  <c r="G640" i="1"/>
  <c r="F649" i="4"/>
  <c r="H19" i="3"/>
  <c r="C643" i="1"/>
  <c r="G297" i="9"/>
  <c r="E297" i="9" s="1"/>
  <c r="B297" i="9" s="1"/>
  <c r="F650" i="4"/>
  <c r="H20" i="3"/>
  <c r="C644" i="1"/>
  <c r="H7" i="3" l="1"/>
  <c r="J3" i="9" s="1"/>
  <c r="H643" i="1"/>
  <c r="G643" i="1"/>
  <c r="H644" i="1"/>
  <c r="G644" i="1"/>
  <c r="G295" i="9" l="1"/>
  <c r="L293" i="9"/>
  <c r="F293" i="9" s="1"/>
  <c r="H295" i="9"/>
  <c r="H18" i="9"/>
  <c r="G18" i="9"/>
  <c r="G22" i="9"/>
  <c r="I13" i="9"/>
  <c r="J6" i="9"/>
  <c r="J11" i="9"/>
  <c r="H22" i="9"/>
  <c r="L16" i="9"/>
  <c r="H17" i="9"/>
  <c r="I17" i="9"/>
  <c r="G15" i="9"/>
  <c r="I6" i="9"/>
  <c r="K12" i="9"/>
  <c r="G17" i="9"/>
  <c r="I7" i="9"/>
  <c r="K13" i="9"/>
  <c r="J7" i="9"/>
  <c r="I12" i="9"/>
  <c r="I5" i="9"/>
  <c r="K11" i="9"/>
  <c r="H16" i="9"/>
  <c r="G16" i="9"/>
  <c r="J8" i="9"/>
  <c r="I11" i="9"/>
  <c r="K6" i="9"/>
  <c r="I9" i="9"/>
  <c r="J17" i="9"/>
  <c r="K8" i="9"/>
  <c r="J13" i="9"/>
  <c r="K9" i="9"/>
  <c r="L15" i="9"/>
  <c r="G21" i="9"/>
  <c r="I8" i="9"/>
  <c r="M15" i="9"/>
  <c r="K7" i="9"/>
  <c r="J12" i="9"/>
  <c r="J9" i="9"/>
  <c r="H15" i="9"/>
  <c r="K5" i="9"/>
  <c r="J10" i="9"/>
  <c r="M16" i="9"/>
  <c r="K10" i="9"/>
  <c r="H21" i="9"/>
  <c r="J5" i="9"/>
  <c r="E16" i="9" l="1"/>
  <c r="E18" i="9"/>
  <c r="B18" i="9" s="1"/>
  <c r="E11" i="9"/>
  <c r="B11" i="9" s="1"/>
  <c r="E10" i="9"/>
  <c r="B10" i="9" s="1"/>
  <c r="E8" i="9"/>
  <c r="B8" i="9" s="1"/>
  <c r="E21" i="9"/>
  <c r="B21" i="9" s="1"/>
  <c r="E6" i="9"/>
  <c r="B6" i="9" s="1"/>
  <c r="F16" i="9"/>
  <c r="E13" i="9"/>
  <c r="B13" i="9" s="1"/>
  <c r="F15" i="9"/>
  <c r="E5" i="9"/>
  <c r="E7" i="9"/>
  <c r="B7" i="9" s="1"/>
  <c r="E15" i="9"/>
  <c r="E22" i="9"/>
  <c r="B22" i="9" s="1"/>
  <c r="B293" i="9"/>
  <c r="F23" i="9"/>
  <c r="E9" i="9"/>
  <c r="B9" i="9" s="1"/>
  <c r="E12" i="9"/>
  <c r="B12" i="9" s="1"/>
  <c r="E17" i="9"/>
  <c r="B17" i="9" s="1"/>
  <c r="E295" i="9"/>
  <c r="B16" i="9" l="1"/>
  <c r="F14" i="9"/>
  <c r="F3" i="9" s="1"/>
  <c r="E4" i="9"/>
  <c r="B5" i="9"/>
  <c r="B295" i="9"/>
  <c r="E23" i="9"/>
  <c r="I7" i="3" s="1"/>
  <c r="E14" i="9"/>
  <c r="I13" i="3" s="1"/>
  <c r="B15" i="9"/>
  <c r="E3" i="9" l="1"/>
</calcChain>
</file>

<file path=xl/sharedStrings.xml><?xml version="1.0" encoding="utf-8"?>
<sst xmlns="http://schemas.openxmlformats.org/spreadsheetml/2006/main" count="4734" uniqueCount="3657">
  <si>
    <t>Obveznik:</t>
  </si>
  <si>
    <t>23163 - Osnovna škola BOBOTA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</si>
  <si>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</si>
  <si>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</si>
  <si>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</si>
  <si>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</si>
  <si>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</si>
  <si>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</si>
  <si>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</si>
  <si>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</si>
  <si>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</si>
  <si>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</si>
  <si>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</si>
  <si>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</si>
  <si>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</si>
  <si>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</si>
  <si>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</si>
  <si>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</si>
  <si>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</si>
  <si>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</si>
  <si>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</si>
  <si>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</si>
  <si>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</si>
  <si>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</si>
  <si>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</si>
  <si>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</si>
  <si>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</si>
  <si>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</si>
  <si>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</si>
  <si>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</si>
  <si>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</si>
  <si>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</si>
  <si>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</si>
  <si>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</si>
  <si>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</si>
  <si>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</si>
  <si>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</si>
  <si>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</si>
  <si>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</si>
  <si>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</si>
  <si>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</si>
  <si>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</si>
  <si>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</si>
  <si>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</si>
  <si>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</si>
  <si>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</si>
  <si>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</si>
  <si>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</si>
  <si>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</si>
  <si>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</si>
  <si>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</si>
  <si>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</si>
  <si>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</si>
  <si>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</si>
  <si>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</si>
  <si>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</si>
  <si>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</si>
  <si>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</si>
  <si>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</si>
  <si>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</si>
  <si>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</si>
  <si>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</si>
  <si>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</si>
  <si>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</si>
  <si>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</si>
  <si>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</si>
  <si>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</si>
  <si>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</si>
  <si>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</si>
  <si>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</si>
  <si>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</si>
  <si>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</si>
  <si>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</si>
  <si>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</si>
  <si>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</si>
  <si>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</si>
  <si>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</si>
  <si>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</si>
  <si>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</si>
  <si>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</si>
  <si>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</si>
  <si>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</si>
  <si>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</si>
  <si>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</si>
  <si>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</si>
  <si>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</si>
  <si>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</si>
  <si>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</si>
  <si>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</si>
  <si>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</si>
  <si>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</si>
  <si>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</si>
  <si>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</si>
  <si>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</si>
  <si>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</si>
  <si>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</si>
  <si>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</si>
  <si>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</si>
  <si>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</si>
  <si>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</si>
  <si>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</si>
  <si>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</si>
  <si>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</si>
  <si>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</si>
  <si>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</si>
  <si>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</si>
  <si>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</si>
  <si>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</si>
  <si>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</si>
  <si>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</si>
  <si>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</si>
  <si>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</si>
  <si>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</si>
  <si>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</si>
  <si>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</si>
  <si>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</si>
  <si>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</si>
  <si>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</si>
  <si>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</si>
  <si>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</si>
  <si>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</si>
  <si>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</si>
  <si>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</si>
  <si>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</si>
  <si>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</si>
  <si>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</si>
  <si>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</si>
  <si>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</si>
  <si>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</si>
  <si>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</si>
  <si>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</si>
  <si>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</si>
  <si>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</si>
  <si>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</si>
  <si>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</si>
  <si>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</si>
  <si>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</si>
  <si>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</si>
  <si>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</si>
  <si>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</si>
  <si>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</si>
  <si>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</si>
  <si>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</si>
  <si>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</si>
  <si>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</si>
  <si>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</si>
  <si>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</si>
  <si>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</si>
  <si>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</si>
  <si>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</si>
  <si>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</si>
  <si>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</si>
  <si>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</si>
  <si>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</si>
  <si>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</si>
  <si>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</si>
  <si>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</si>
  <si>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</si>
  <si>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</si>
  <si>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</si>
  <si>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</si>
  <si>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</si>
  <si>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</si>
  <si>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</si>
  <si>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</si>
  <si>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</si>
  <si>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</si>
  <si>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</si>
  <si>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</si>
  <si>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</si>
  <si>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</si>
  <si>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</si>
  <si>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</si>
  <si>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</si>
  <si>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</si>
  <si>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</si>
  <si>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</si>
  <si>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</si>
  <si>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</si>
  <si>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</si>
  <si>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</si>
  <si>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</si>
  <si>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</si>
  <si>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</si>
  <si>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</si>
  <si>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</si>
  <si>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</si>
  <si>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</si>
  <si>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</si>
  <si>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</si>
  <si>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</si>
  <si>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</si>
  <si>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</si>
  <si>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</si>
  <si>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</si>
  <si>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</si>
  <si>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</si>
  <si>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</si>
  <si>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</si>
  <si>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</si>
  <si>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</si>
  <si>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</si>
  <si>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</si>
  <si>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</si>
  <si>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</si>
  <si>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</si>
  <si>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</si>
  <si>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</si>
  <si>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</si>
  <si>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</si>
  <si>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</si>
  <si>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</si>
  <si>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</si>
  <si>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</si>
  <si>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</si>
  <si>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</si>
  <si>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</si>
  <si>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</si>
  <si>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</si>
  <si>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</si>
  <si>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</si>
  <si>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</si>
  <si>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</si>
  <si>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</si>
  <si>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</si>
  <si>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</si>
  <si>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</si>
  <si>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</si>
  <si>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</si>
  <si>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</si>
  <si>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</si>
  <si>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</si>
  <si>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</si>
  <si>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</si>
  <si>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</si>
  <si>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</si>
  <si>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</si>
  <si>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</si>
  <si>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</si>
  <si>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</si>
  <si>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</si>
  <si>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</si>
  <si>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</si>
  <si>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</si>
  <si>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</si>
  <si>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</si>
  <si>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</si>
  <si>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</si>
  <si>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</si>
  <si>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</si>
  <si>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</si>
  <si>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</si>
  <si>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</si>
  <si>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</si>
  <si>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</si>
  <si>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</si>
  <si>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</si>
  <si>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</si>
  <si>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</si>
  <si>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</si>
  <si>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</si>
  <si>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</si>
  <si>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</si>
  <si>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</si>
  <si>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</si>
  <si>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</si>
  <si>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</si>
  <si>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</si>
  <si>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</si>
  <si>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</si>
  <si>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</si>
  <si>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</si>
  <si>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</si>
  <si>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</si>
  <si>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</si>
  <si>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</si>
  <si>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</si>
  <si>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</si>
  <si>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</si>
  <si>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</si>
  <si>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</si>
  <si>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</si>
  <si>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</si>
  <si>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</si>
  <si>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</si>
  <si>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</si>
  <si>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</si>
  <si>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</si>
  <si>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</si>
  <si>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</si>
  <si>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</si>
  <si>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</si>
  <si>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</si>
  <si>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</si>
  <si>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</si>
  <si>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</si>
  <si>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</si>
  <si>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</si>
  <si>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</si>
  <si>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</si>
  <si>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</si>
  <si>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</si>
  <si>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</si>
  <si>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</si>
  <si>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</si>
  <si>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</si>
  <si>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</si>
  <si>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</si>
  <si>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</si>
  <si>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</si>
  <si>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</si>
  <si>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</si>
  <si>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</si>
  <si>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</si>
  <si>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</si>
  <si>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</si>
  <si>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</si>
  <si>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</si>
  <si>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</si>
  <si>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</si>
  <si>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</si>
  <si>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</si>
  <si>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</si>
  <si>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</si>
  <si>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</si>
  <si>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</si>
  <si>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</si>
  <si>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</si>
  <si>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</si>
  <si>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</si>
  <si>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</si>
  <si>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</si>
  <si>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</si>
  <si>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</si>
  <si>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</si>
  <si>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</si>
  <si>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</si>
  <si>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</si>
  <si>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</si>
  <si>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</si>
  <si>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</si>
  <si>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</si>
  <si>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</si>
  <si>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</si>
  <si>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</si>
  <si>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</si>
  <si>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</si>
  <si>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</si>
  <si>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</si>
  <si>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</si>
  <si>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</si>
  <si>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</si>
  <si>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</si>
  <si>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</si>
  <si>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</si>
  <si>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</si>
  <si>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</si>
  <si>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</si>
  <si>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</si>
  <si>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</si>
  <si>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</si>
  <si>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</si>
  <si>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</si>
  <si>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</si>
  <si>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</si>
  <si>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</si>
  <si>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</si>
  <si>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</si>
  <si>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</si>
  <si>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</si>
  <si>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</si>
  <si>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</si>
  <si>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</si>
  <si>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</si>
  <si>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</si>
  <si>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</si>
  <si>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</si>
  <si>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</si>
  <si>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</si>
  <si>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</si>
  <si>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</si>
  <si>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</si>
  <si>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</si>
  <si>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</si>
  <si>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</si>
  <si>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</si>
  <si>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</si>
  <si>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</si>
  <si>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</si>
  <si>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</si>
  <si>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</si>
  <si>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</si>
  <si>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</si>
  <si>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</si>
  <si>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</si>
  <si>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</si>
  <si>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</si>
  <si>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</si>
  <si>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</si>
  <si>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</si>
  <si>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</si>
  <si>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</si>
  <si>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</si>
  <si>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</si>
  <si>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</si>
  <si>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</si>
  <si>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</si>
  <si>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</si>
  <si>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</si>
  <si>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</si>
  <si>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</si>
  <si>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</si>
  <si>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</si>
  <si>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</si>
  <si>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</si>
  <si>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</si>
  <si>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</si>
  <si>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</si>
  <si>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</si>
  <si>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</si>
  <si>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</si>
  <si>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</si>
  <si>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</si>
  <si>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</si>
  <si>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</si>
  <si>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</si>
  <si>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</si>
  <si>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</si>
  <si>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</si>
  <si>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</si>
  <si>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</si>
  <si>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</si>
  <si>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</si>
  <si>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</si>
  <si>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</si>
  <si>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</si>
  <si>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</si>
  <si>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</si>
  <si>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</si>
  <si>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</si>
  <si>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</si>
  <si>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</si>
  <si>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</si>
  <si>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</si>
  <si>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</si>
  <si>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</si>
  <si>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</si>
  <si>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</si>
  <si>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</si>
  <si>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</si>
  <si>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</si>
  <si>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</si>
  <si>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</si>
  <si>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</si>
  <si>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</si>
  <si>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</si>
  <si>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</si>
  <si>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</si>
  <si>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</si>
  <si>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</si>
  <si>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</si>
  <si>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</si>
  <si>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</si>
  <si>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</si>
  <si>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</si>
  <si>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</si>
  <si>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</si>
  <si>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</si>
  <si>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</si>
  <si>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</si>
  <si>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</si>
  <si>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</si>
  <si>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</si>
  <si>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</si>
  <si>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</si>
  <si>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</si>
  <si>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</si>
  <si>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</si>
  <si>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</si>
  <si>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</si>
  <si>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</si>
  <si>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</si>
  <si>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</si>
  <si>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</si>
  <si>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</si>
  <si>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</si>
  <si>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</si>
  <si>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</si>
  <si>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</si>
  <si>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</si>
  <si>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</si>
  <si>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</si>
  <si>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</si>
  <si>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</si>
  <si>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</si>
  <si>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</si>
  <si>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</si>
  <si>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</si>
  <si>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</si>
  <si>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</si>
  <si>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</si>
  <si>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</si>
  <si>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</si>
  <si>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</si>
  <si>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</si>
  <si>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</si>
  <si>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</si>
  <si>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</si>
  <si>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</si>
  <si>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</si>
  <si>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</si>
  <si>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</si>
  <si>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</si>
  <si>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</si>
  <si>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</si>
  <si>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</si>
  <si>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</si>
  <si>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</si>
  <si>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</si>
  <si>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</si>
  <si>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</si>
  <si>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</si>
  <si>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</si>
  <si>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</si>
  <si>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</si>
  <si>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</si>
  <si>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</si>
  <si>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</si>
  <si>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</si>
  <si>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</si>
  <si>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</si>
  <si>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</si>
  <si>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</si>
  <si>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</si>
  <si>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</si>
  <si>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</si>
  <si>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</si>
  <si>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</si>
  <si>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</si>
  <si>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</si>
  <si>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</si>
  <si>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</si>
  <si>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</si>
  <si>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</si>
  <si>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</si>
  <si>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</si>
  <si>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</si>
  <si>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</si>
  <si>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</si>
  <si>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</si>
  <si>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</si>
  <si>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</si>
  <si>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</si>
  <si>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</si>
  <si>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</si>
  <si>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</si>
  <si>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</si>
  <si>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</si>
  <si>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</si>
  <si>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</si>
  <si>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</si>
  <si>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</si>
  <si>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</si>
  <si>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</si>
  <si>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</si>
  <si>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</si>
  <si>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</si>
  <si>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</si>
  <si>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</si>
  <si>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</si>
  <si>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</si>
  <si>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</si>
  <si>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</si>
  <si>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</si>
  <si>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</si>
  <si>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</si>
  <si>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</si>
  <si>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</si>
  <si>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</si>
  <si>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</si>
  <si>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</si>
  <si>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</si>
  <si>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</si>
  <si>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</si>
  <si>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</si>
  <si>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</si>
  <si>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</si>
  <si>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</si>
  <si>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</si>
  <si>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</si>
  <si>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</si>
  <si>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</si>
  <si>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</si>
  <si>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</si>
  <si>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</si>
  <si>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</si>
  <si>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</si>
  <si>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</si>
  <si>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</si>
  <si>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</si>
  <si>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</si>
  <si>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</si>
  <si>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</si>
  <si>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</si>
  <si>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</si>
  <si>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</si>
  <si>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</si>
  <si>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</si>
  <si>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</si>
  <si>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</si>
  <si>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</si>
  <si>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</si>
  <si>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</si>
  <si>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</si>
  <si>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</si>
  <si>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</si>
  <si>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</si>
  <si>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</si>
  <si>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</si>
  <si>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</si>
  <si>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</si>
  <si>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</si>
  <si>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</si>
  <si>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</si>
  <si>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</si>
  <si>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</si>
  <si>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</si>
  <si>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</si>
  <si>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</si>
  <si>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</si>
  <si>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</si>
  <si>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</si>
  <si>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</si>
  <si>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</si>
  <si>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</si>
  <si>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</si>
  <si>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</si>
  <si>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</si>
  <si>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</si>
  <si>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</si>
  <si>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</si>
  <si>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</si>
  <si>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</si>
  <si>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</si>
  <si>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</si>
  <si>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</si>
  <si>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</si>
  <si>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</si>
  <si>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</si>
  <si>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</si>
  <si>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</si>
  <si>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</si>
  <si>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</si>
  <si>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</si>
  <si>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</si>
  <si>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</si>
  <si>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</si>
  <si>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</si>
  <si>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</si>
  <si>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</si>
  <si>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</si>
  <si>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</si>
  <si>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</si>
  <si>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</si>
  <si>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</si>
  <si>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</si>
  <si>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</si>
  <si>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</si>
  <si>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</si>
  <si>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</si>
  <si>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</si>
  <si>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</si>
  <si>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</si>
  <si>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</si>
  <si>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</si>
  <si>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</si>
  <si>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</si>
  <si>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</si>
  <si>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</si>
  <si>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</si>
  <si>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</si>
  <si>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</si>
  <si>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</si>
  <si>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</si>
  <si>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</si>
  <si>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</si>
  <si>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</si>
  <si>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</si>
  <si>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</si>
  <si>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</si>
  <si>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</si>
  <si>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</si>
  <si>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</si>
  <si>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</si>
  <si>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</si>
  <si>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</si>
  <si>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</si>
  <si>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</si>
  <si>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</si>
  <si>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</si>
  <si>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</si>
  <si>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</si>
  <si>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</si>
  <si>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</si>
  <si>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</si>
  <si>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</si>
  <si>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</si>
  <si>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</si>
  <si>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</si>
  <si>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</si>
  <si>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</si>
  <si>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</si>
  <si>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</si>
  <si>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</si>
  <si>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</si>
  <si>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</si>
  <si>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</si>
  <si>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</si>
  <si>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</si>
  <si>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</si>
  <si>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</si>
  <si>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</si>
  <si>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</si>
  <si>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</si>
  <si>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</si>
  <si>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</si>
  <si>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</si>
  <si>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</si>
  <si>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</si>
  <si>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</si>
  <si>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</si>
  <si>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</si>
  <si>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</si>
  <si>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</si>
  <si>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</si>
  <si>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</si>
  <si>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</si>
  <si>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</si>
  <si>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</si>
  <si>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</si>
  <si>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</si>
  <si>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</si>
  <si>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</si>
  <si>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</si>
  <si>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</si>
  <si>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</si>
  <si>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</si>
  <si>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</si>
  <si>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</si>
  <si>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</si>
  <si>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</si>
  <si>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</si>
  <si>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</si>
  <si>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</si>
  <si>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</si>
  <si>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</si>
  <si>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</si>
  <si>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</si>
  <si>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</si>
  <si>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</si>
  <si>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</si>
  <si>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</si>
  <si>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</si>
  <si>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</si>
  <si>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</si>
  <si>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</si>
  <si>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</si>
  <si>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</si>
  <si>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</si>
  <si>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</si>
  <si>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</si>
  <si>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</si>
  <si>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</si>
  <si>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</si>
  <si>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</si>
  <si>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</si>
  <si>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</si>
  <si>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</si>
  <si>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</si>
  <si>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</si>
  <si>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</si>
  <si>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</si>
  <si>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</si>
  <si>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</si>
  <si>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</si>
  <si>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</si>
  <si>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</si>
  <si>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</si>
  <si>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</si>
  <si>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</si>
  <si>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</si>
  <si>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</si>
  <si>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</si>
  <si>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</si>
  <si>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</si>
  <si>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</si>
  <si>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</si>
  <si>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</si>
  <si>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</si>
  <si>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</si>
  <si>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</si>
  <si>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</si>
  <si>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</si>
  <si>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</si>
  <si>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</si>
  <si>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</si>
  <si>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</si>
  <si>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</si>
  <si>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</si>
  <si>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</si>
  <si>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</si>
  <si>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</si>
  <si>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</si>
  <si>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</si>
  <si>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</si>
  <si>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</si>
  <si>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</si>
  <si>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</si>
  <si>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</si>
  <si>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</si>
  <si>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</si>
  <si>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</si>
  <si>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</si>
  <si>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</si>
  <si>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</si>
  <si>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</si>
  <si>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</si>
  <si>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</si>
  <si>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</si>
  <si>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</si>
  <si>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</si>
  <si>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</si>
  <si>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</si>
  <si>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</si>
  <si>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</si>
  <si>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</si>
  <si>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</si>
  <si>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</si>
  <si>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</si>
  <si>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</si>
  <si>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</si>
  <si>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</si>
  <si>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</si>
  <si>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</si>
  <si>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</si>
  <si>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</si>
  <si>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</si>
  <si>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</si>
  <si>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</si>
  <si>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</si>
  <si>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</si>
  <si>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</si>
  <si>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</si>
  <si>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</si>
  <si>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</si>
  <si>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</si>
  <si>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</si>
  <si>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</si>
  <si>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</si>
  <si>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</si>
  <si>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</si>
  <si>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</si>
  <si>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</si>
  <si>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</si>
  <si>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</si>
  <si>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</si>
  <si>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</si>
  <si>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</si>
  <si>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</si>
  <si>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</si>
  <si>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</si>
  <si>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</si>
  <si>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</si>
  <si>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</si>
  <si>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</si>
  <si>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</si>
  <si>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</si>
  <si>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</si>
  <si>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</si>
  <si>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</si>
  <si>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</si>
  <si>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</si>
  <si>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</si>
  <si>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</si>
  <si>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</si>
  <si>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</si>
  <si>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</si>
  <si>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</si>
  <si>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</si>
  <si>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</si>
  <si>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</si>
  <si>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</si>
  <si>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</si>
  <si>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</si>
  <si>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</si>
  <si>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</si>
  <si>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</si>
  <si>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</si>
  <si>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</si>
  <si>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</si>
  <si>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</si>
  <si>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</si>
  <si>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</si>
  <si>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</si>
  <si>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</si>
  <si>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</si>
  <si>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</si>
  <si>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</si>
  <si>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</si>
  <si>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</si>
  <si>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</si>
  <si>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</si>
  <si>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</si>
  <si>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</si>
  <si>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</si>
  <si>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</si>
  <si>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</si>
  <si>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</si>
  <si>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</si>
  <si>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</si>
  <si>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</si>
  <si>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</si>
  <si>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</si>
  <si>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</si>
  <si>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</si>
  <si>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</si>
  <si>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</si>
  <si>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</si>
  <si>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</si>
  <si>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</si>
  <si>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</si>
  <si>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</si>
  <si>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</si>
  <si>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</si>
  <si>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</si>
  <si>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</si>
  <si>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</si>
  <si>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</si>
  <si>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</si>
  <si>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</si>
  <si>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</si>
  <si>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</si>
  <si>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</si>
  <si>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</si>
  <si>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</si>
  <si>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</si>
  <si>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</si>
  <si>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</si>
  <si>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</si>
  <si>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</si>
  <si>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</si>
  <si>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</si>
  <si>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</si>
  <si>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</si>
  <si>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</si>
  <si>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</si>
  <si>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</si>
  <si>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</si>
  <si>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</si>
  <si>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</si>
  <si>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</si>
  <si>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</si>
  <si>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</si>
  <si>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</si>
  <si>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</si>
  <si>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</si>
  <si>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</si>
  <si>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</si>
  <si>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</si>
  <si>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</si>
  <si>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</si>
  <si>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</si>
  <si>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</si>
  <si>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</si>
  <si>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</si>
  <si>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</si>
  <si>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</si>
  <si>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</si>
  <si>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</si>
  <si>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</si>
  <si>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</si>
  <si>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</si>
  <si>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</si>
  <si>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</si>
  <si>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</si>
  <si>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</si>
  <si>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</si>
  <si>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</si>
  <si>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</si>
  <si>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</si>
  <si>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</si>
  <si>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</si>
  <si>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</si>
  <si>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</si>
  <si>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</si>
  <si>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</si>
  <si>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</si>
  <si>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</si>
  <si>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</si>
  <si>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</si>
  <si>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</si>
  <si>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</si>
  <si>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</si>
  <si>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</si>
  <si>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</si>
  <si>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</si>
  <si>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</si>
  <si>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</si>
  <si>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</si>
  <si>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</si>
  <si>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</si>
  <si>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</si>
  <si>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</si>
  <si>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</si>
  <si>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</si>
  <si>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</si>
  <si>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</si>
  <si>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</si>
  <si>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</si>
  <si>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</si>
  <si>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</si>
  <si>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</si>
  <si>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</si>
  <si>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</si>
  <si>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</si>
  <si>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</si>
  <si>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</si>
  <si>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</si>
  <si>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</si>
  <si>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</si>
  <si>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</si>
  <si>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</si>
  <si>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</si>
  <si>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</si>
  <si>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</si>
  <si>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</si>
  <si>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</si>
  <si>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</si>
  <si>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</si>
  <si>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</si>
  <si>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</si>
  <si>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</si>
  <si>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</si>
  <si>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</si>
  <si>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</si>
  <si>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</si>
  <si>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</si>
  <si>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</si>
  <si>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</si>
  <si>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</si>
  <si>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</si>
  <si>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</si>
  <si>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</si>
  <si>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</si>
  <si>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</si>
  <si>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</si>
  <si>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</si>
  <si>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</si>
  <si>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</si>
  <si>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</si>
  <si>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</si>
  <si>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</si>
  <si>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</si>
  <si>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</si>
  <si>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</si>
  <si>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</si>
  <si>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</si>
  <si>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</si>
  <si>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</si>
  <si>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</si>
  <si>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</si>
  <si>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</si>
  <si>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</si>
  <si>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</si>
  <si>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</si>
  <si>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</si>
  <si>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</si>
  <si>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</si>
  <si>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</si>
  <si>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</si>
  <si>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</si>
  <si>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</si>
  <si>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</si>
  <si>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</si>
  <si>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</si>
  <si>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</si>
  <si>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</si>
  <si>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</si>
  <si>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</si>
  <si>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</si>
  <si>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</si>
  <si>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</si>
  <si>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</si>
  <si>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</si>
  <si>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</si>
  <si>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</si>
  <si>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</si>
  <si>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</si>
  <si>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</si>
  <si>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</si>
  <si>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</si>
  <si>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</si>
  <si>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</si>
  <si>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</si>
  <si>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</si>
  <si>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</si>
  <si>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</si>
  <si>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</si>
  <si>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</si>
  <si>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</si>
  <si>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</si>
  <si>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</si>
  <si>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</si>
  <si>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</si>
  <si>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</si>
  <si>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</si>
  <si>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</si>
  <si>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</si>
  <si>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</si>
  <si>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</si>
  <si>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</si>
  <si>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</si>
  <si>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</si>
  <si>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</si>
  <si>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</si>
  <si>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</si>
  <si>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</si>
  <si>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</si>
  <si>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</si>
  <si>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</si>
  <si>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</si>
  <si>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</si>
  <si>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</si>
  <si>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</si>
  <si>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</si>
  <si>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</si>
  <si>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</si>
  <si>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</si>
  <si>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</si>
  <si>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</si>
  <si>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</si>
  <si>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</si>
  <si>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</si>
  <si>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</si>
  <si>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</si>
  <si>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</si>
  <si>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</si>
  <si>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</si>
  <si>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</si>
  <si>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</si>
  <si>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</si>
  <si>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</si>
  <si>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</si>
  <si>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</si>
  <si>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</si>
  <si>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</si>
  <si>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</si>
  <si>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</si>
  <si>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</si>
  <si>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</si>
  <si>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</si>
  <si>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</si>
  <si>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</si>
  <si>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</si>
  <si>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</si>
  <si>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</si>
  <si>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</si>
  <si>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</si>
  <si>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</si>
  <si>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</si>
  <si>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</si>
  <si>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</si>
  <si>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</si>
  <si>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</si>
  <si>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</si>
  <si>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</si>
  <si>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</si>
  <si>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</si>
  <si>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</si>
  <si>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</si>
  <si>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</si>
  <si>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</si>
  <si>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</si>
  <si>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</si>
  <si>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</si>
  <si>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</si>
  <si>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</si>
  <si>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</si>
  <si>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</si>
  <si>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</si>
  <si>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</si>
  <si>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</si>
  <si>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</si>
  <si>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</si>
  <si>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</si>
  <si>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</si>
  <si>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</si>
  <si>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</si>
  <si>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</si>
  <si>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</si>
  <si>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</si>
  <si>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</si>
  <si>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</si>
  <si>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</si>
  <si>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</si>
  <si>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</si>
  <si>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</si>
  <si>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</si>
  <si>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</si>
  <si>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</si>
  <si>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</si>
  <si>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</si>
  <si>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</si>
  <si>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</si>
  <si>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</si>
  <si>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</si>
  <si>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</si>
  <si>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</si>
  <si>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</si>
  <si>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</si>
  <si>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</si>
  <si>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</si>
  <si>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</si>
  <si>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</si>
  <si>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</si>
  <si>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</si>
  <si>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</si>
  <si>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</si>
  <si>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</si>
  <si>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</si>
  <si>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</si>
  <si>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</si>
  <si>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</si>
  <si>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</si>
  <si>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</si>
  <si>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</si>
  <si>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</si>
  <si>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</si>
  <si>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</si>
  <si>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</si>
  <si>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</si>
  <si>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</si>
  <si>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</si>
  <si>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</si>
  <si>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</si>
  <si>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</si>
  <si>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</si>
  <si>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</si>
  <si>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</si>
  <si>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</si>
  <si>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</si>
  <si>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</si>
  <si>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</si>
  <si>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</si>
  <si>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</si>
  <si>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</si>
  <si>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</si>
  <si>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</si>
  <si>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</si>
  <si>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</si>
  <si>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</si>
  <si>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</si>
  <si>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</si>
  <si>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</si>
  <si>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</si>
  <si>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</si>
  <si>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</si>
  <si>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</si>
  <si>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</si>
  <si>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</si>
  <si>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</si>
  <si>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</si>
  <si>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</si>
  <si>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</si>
  <si>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</si>
  <si>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</si>
  <si>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</si>
  <si>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</si>
  <si>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</si>
  <si>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</si>
  <si>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</si>
  <si>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</si>
  <si>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</si>
  <si>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</si>
  <si>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</si>
  <si>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</si>
  <si>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</si>
  <si>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</si>
  <si>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</si>
  <si>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</si>
  <si>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</si>
  <si>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</si>
  <si>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</si>
  <si>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</si>
  <si>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</si>
  <si>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</si>
  <si>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</si>
  <si>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</si>
  <si>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</si>
  <si>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</si>
  <si>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</si>
  <si>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</si>
  <si>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</si>
  <si>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</si>
  <si>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</si>
  <si>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</si>
  <si>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</si>
  <si>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</si>
  <si>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</si>
  <si>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</si>
  <si>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</si>
  <si>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</si>
  <si>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</si>
  <si>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</si>
  <si>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</si>
  <si>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</si>
  <si>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</si>
  <si>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</si>
  <si>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</si>
  <si>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</si>
  <si>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</si>
  <si>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</si>
  <si>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</si>
  <si>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</si>
  <si>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</si>
  <si>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</si>
  <si>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</si>
  <si>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</si>
  <si>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</si>
  <si>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</si>
  <si>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</si>
  <si>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</si>
  <si>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</si>
  <si>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</si>
  <si>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</si>
  <si>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</si>
  <si>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</si>
  <si>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</si>
  <si>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</si>
  <si>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</si>
  <si>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</si>
  <si>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</si>
  <si>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</si>
  <si>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</si>
  <si>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</si>
  <si>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</si>
  <si>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</si>
  <si>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</si>
  <si>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</si>
  <si>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</si>
  <si>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</si>
  <si>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</si>
  <si>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</si>
  <si>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</si>
  <si>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</si>
  <si>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</si>
  <si>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</si>
  <si>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</si>
  <si>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</si>
  <si>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</si>
  <si>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</si>
  <si>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</si>
  <si>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</si>
  <si>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</si>
  <si>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</si>
  <si>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</si>
  <si>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</si>
  <si>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</si>
  <si>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</si>
  <si>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</si>
  <si>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</si>
  <si>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</si>
  <si>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</si>
  <si>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</si>
  <si>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</si>
  <si>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</si>
  <si>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</si>
  <si>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</si>
  <si>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</si>
  <si>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</si>
  <si>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</si>
  <si>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</si>
  <si>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</si>
  <si>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</si>
  <si>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</si>
  <si>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</si>
  <si>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</si>
  <si>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</si>
  <si>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</si>
  <si>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</si>
  <si>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</si>
  <si>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</si>
  <si>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</si>
  <si>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</si>
  <si>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</si>
  <si>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</si>
  <si>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</si>
  <si>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</si>
  <si>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</si>
  <si>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</si>
  <si>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</si>
  <si>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</si>
  <si>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</si>
  <si>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</si>
  <si>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</si>
  <si>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</si>
  <si>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</si>
  <si>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</si>
  <si>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</si>
  <si>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</si>
  <si>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</si>
  <si>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</si>
  <si>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</si>
  <si>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</si>
  <si>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</si>
  <si>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</si>
  <si>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</si>
  <si>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</si>
  <si>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</si>
  <si>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</si>
  <si>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</si>
  <si>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</si>
  <si>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</si>
  <si>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</si>
  <si>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</si>
  <si>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</si>
  <si>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</si>
  <si>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</si>
  <si>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</si>
  <si>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</si>
  <si>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</si>
  <si>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</si>
  <si>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</si>
  <si>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</si>
  <si>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</si>
  <si>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</si>
  <si>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</si>
  <si>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</si>
  <si>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</si>
  <si>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</si>
  <si>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</si>
  <si>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</si>
  <si>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</si>
  <si>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</si>
  <si>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</si>
  <si>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</si>
  <si>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</si>
  <si>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</si>
  <si>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</si>
  <si>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</si>
  <si>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</si>
  <si>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</si>
  <si>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</si>
  <si>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</si>
  <si>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</si>
  <si>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</si>
  <si>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</si>
  <si>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</si>
  <si>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</si>
  <si>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</si>
  <si>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</si>
  <si>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</si>
  <si>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</si>
  <si>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</si>
  <si>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</si>
  <si>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</si>
  <si>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</si>
  <si>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</si>
  <si>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</si>
  <si>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</si>
  <si>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</si>
  <si>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</si>
  <si>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</si>
  <si>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</si>
  <si>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</si>
  <si>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</si>
  <si>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</si>
  <si>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</si>
  <si>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</si>
  <si>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</si>
  <si>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</si>
  <si>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</si>
  <si>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</si>
  <si>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</si>
  <si>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</si>
  <si>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</si>
  <si>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</si>
  <si>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</si>
  <si>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</si>
  <si>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</si>
  <si>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</si>
  <si>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</si>
  <si>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</si>
  <si>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</si>
  <si>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</si>
  <si>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</si>
  <si>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</si>
  <si>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</si>
  <si>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</si>
  <si>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</si>
  <si>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</si>
  <si>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</si>
  <si>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</si>
  <si>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</si>
  <si>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</si>
  <si>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</si>
  <si>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</si>
  <si>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</si>
  <si>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</si>
  <si>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</si>
  <si>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</si>
  <si>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</si>
  <si>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</si>
  <si>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</si>
  <si>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</si>
  <si>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</si>
  <si>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</si>
  <si>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</si>
  <si>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</si>
  <si>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</si>
  <si>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</si>
  <si>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</si>
  <si>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</si>
  <si>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</si>
  <si>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</si>
  <si>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</si>
  <si>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</si>
  <si>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</si>
  <si>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</si>
  <si>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</si>
  <si>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</si>
  <si>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</si>
  <si>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</si>
  <si>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</si>
  <si>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</si>
  <si>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</si>
  <si>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</si>
  <si>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</si>
  <si>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</si>
  <si>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</si>
  <si>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</si>
  <si>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</si>
  <si>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</si>
  <si>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</si>
  <si>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</si>
  <si>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</si>
  <si>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</si>
  <si>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</si>
  <si>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</si>
  <si>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</si>
  <si>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</si>
  <si>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</si>
  <si>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</si>
  <si>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</si>
  <si>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</si>
  <si>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</si>
  <si>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</si>
  <si>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</si>
  <si>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</si>
  <si>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</si>
  <si>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</si>
  <si>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</si>
  <si>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</si>
  <si>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</si>
  <si>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</si>
  <si>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</si>
  <si>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</si>
  <si>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</si>
  <si>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</si>
  <si>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</si>
  <si>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</si>
  <si>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</si>
  <si>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</si>
  <si>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</si>
  <si>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</si>
  <si>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</si>
  <si>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</si>
  <si>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</si>
  <si>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</si>
  <si>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</si>
  <si>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</si>
  <si>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</si>
  <si>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</si>
  <si>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</si>
  <si>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</si>
  <si>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</si>
  <si>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</si>
  <si>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</si>
  <si>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</si>
  <si>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</si>
  <si>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</si>
  <si>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</si>
  <si>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</si>
  <si>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</si>
  <si>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</si>
  <si>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</si>
  <si>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</si>
  <si>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</si>
  <si>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</si>
  <si>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</si>
  <si>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</si>
  <si>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</si>
  <si>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</si>
  <si>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</si>
  <si>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</si>
  <si>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</si>
  <si>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</si>
  <si>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</si>
  <si>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</si>
  <si>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</si>
  <si>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</si>
  <si>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</si>
  <si>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</si>
  <si>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</si>
  <si>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</si>
  <si>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</si>
  <si>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</si>
  <si>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</si>
  <si>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</si>
  <si>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</si>
  <si>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</si>
  <si>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</si>
  <si>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</si>
  <si>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</si>
  <si>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</si>
  <si>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</si>
  <si>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</si>
  <si>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</si>
  <si>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</si>
  <si>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</si>
  <si>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</si>
  <si>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</si>
  <si>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</si>
  <si>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</si>
  <si>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</si>
  <si>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</si>
  <si>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</si>
  <si>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</si>
  <si>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</si>
  <si>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</si>
  <si>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</si>
  <si>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</si>
  <si>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</si>
  <si>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</si>
  <si>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</si>
  <si>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</si>
  <si>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</si>
  <si>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</si>
  <si>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</si>
  <si>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</si>
  <si>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</si>
  <si>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</si>
  <si>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</si>
  <si>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</si>
  <si>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</si>
  <si>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</si>
  <si>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</si>
  <si>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</si>
  <si>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</si>
  <si>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</si>
  <si>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</si>
  <si>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</si>
  <si>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</si>
  <si>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</si>
  <si>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</si>
  <si>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</si>
  <si>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</si>
  <si>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</si>
  <si>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</si>
  <si>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</si>
  <si>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</si>
  <si>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</si>
  <si>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</si>
  <si>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</si>
  <si>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</si>
  <si>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</si>
  <si>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</si>
  <si>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</si>
  <si>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</si>
  <si>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</si>
  <si>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</si>
  <si>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</si>
  <si>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</si>
  <si>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</si>
  <si>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</si>
  <si>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</si>
  <si>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</si>
  <si>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</si>
  <si>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</si>
  <si>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</si>
  <si>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</si>
  <si>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</si>
  <si>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</si>
  <si>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</si>
  <si>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</si>
  <si>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</si>
  <si>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</si>
  <si>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</si>
  <si>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</si>
  <si>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</si>
  <si>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</si>
  <si>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</si>
  <si>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</si>
  <si>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</si>
  <si>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</si>
  <si>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</si>
  <si>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</si>
  <si>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</si>
  <si>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</si>
  <si>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</si>
  <si>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</si>
  <si>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</si>
  <si>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</si>
  <si>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</si>
  <si>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</si>
  <si>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</si>
  <si>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</si>
  <si>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</si>
  <si>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</si>
  <si>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</si>
  <si>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</si>
  <si>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</si>
  <si>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</si>
  <si>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</si>
  <si>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</si>
  <si>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</si>
  <si>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</si>
  <si>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</si>
  <si>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</si>
  <si>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</si>
  <si>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</si>
  <si>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</si>
  <si>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</si>
  <si>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</si>
  <si>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</si>
  <si>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</si>
  <si>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</si>
  <si>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</si>
  <si>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</si>
  <si>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</si>
  <si>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</si>
  <si>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</si>
  <si>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</si>
  <si>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</si>
  <si>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</si>
  <si>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</si>
  <si>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</si>
  <si>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</si>
  <si>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</si>
  <si>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</si>
  <si>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</si>
  <si>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</si>
  <si>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</si>
  <si>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</si>
  <si>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</si>
  <si>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</si>
  <si>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</si>
  <si>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</si>
  <si>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</si>
  <si>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</si>
  <si>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</si>
  <si>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</si>
  <si>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</si>
  <si>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</si>
  <si>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</si>
  <si>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</si>
  <si>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</si>
  <si>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</si>
  <si>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</si>
  <si>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</si>
  <si>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</si>
  <si>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</si>
  <si>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</si>
  <si>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</si>
  <si>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</si>
  <si>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</si>
  <si>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</si>
  <si>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</si>
  <si>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</si>
  <si>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</si>
  <si>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</si>
  <si>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</si>
  <si>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</si>
  <si>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</si>
  <si>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</si>
  <si>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</si>
  <si>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</si>
  <si>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</si>
  <si>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</si>
  <si>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</si>
  <si>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</si>
  <si>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</si>
  <si>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</si>
  <si>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</si>
  <si>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</si>
  <si>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</si>
  <si>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</si>
  <si>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</si>
  <si>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</si>
  <si>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</si>
  <si>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</si>
  <si>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</si>
  <si>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</si>
  <si>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</si>
  <si>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</si>
  <si>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</si>
  <si>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</si>
  <si>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</si>
  <si>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</si>
  <si>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</si>
  <si>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</si>
  <si>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</si>
  <si>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</si>
  <si>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</si>
  <si>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</si>
  <si>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</si>
  <si>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</si>
  <si>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</si>
  <si>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</si>
  <si>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</si>
  <si>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</si>
  <si>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</si>
  <si>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</si>
  <si>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</si>
  <si>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</si>
  <si>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</si>
  <si>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</si>
  <si>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</si>
  <si>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</si>
  <si>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</si>
  <si>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</si>
  <si>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</si>
  <si>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</si>
  <si>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</si>
  <si>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</si>
  <si>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</si>
  <si>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</si>
  <si>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</si>
  <si>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</si>
  <si>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</si>
  <si>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</si>
  <si>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</si>
  <si>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</si>
  <si>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</si>
  <si>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</si>
  <si>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</si>
  <si>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</si>
  <si>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</si>
  <si>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</si>
  <si>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</si>
  <si>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</si>
  <si>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</si>
  <si>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</si>
  <si>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</si>
  <si>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</si>
  <si>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</si>
  <si>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</si>
  <si>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</si>
  <si>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</si>
  <si>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</si>
  <si>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</si>
  <si>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</si>
  <si>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</si>
  <si>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</si>
  <si>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</si>
  <si>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</si>
  <si>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</si>
  <si>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</si>
  <si>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</si>
  <si>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</si>
  <si>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</si>
  <si>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</si>
  <si>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</si>
  <si>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</si>
  <si>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</si>
  <si>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</si>
  <si>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</si>
  <si>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</si>
  <si>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</si>
  <si>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</si>
  <si>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</si>
  <si>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</si>
  <si>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</si>
  <si>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</si>
  <si>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</si>
  <si>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</si>
  <si>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</si>
  <si>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</si>
  <si>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</si>
  <si>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</si>
  <si>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</si>
  <si>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</si>
  <si>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</si>
  <si>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</si>
  <si>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</si>
  <si>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</si>
  <si>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</si>
  <si>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</si>
  <si>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</si>
  <si>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</si>
  <si>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</si>
  <si>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</si>
  <si>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</si>
  <si>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</si>
  <si>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</si>
  <si>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</si>
  <si>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</si>
  <si>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</si>
  <si>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</si>
  <si>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</si>
  <si>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</si>
  <si>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</si>
  <si>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</si>
  <si>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</si>
  <si>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</si>
  <si>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</si>
  <si>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</si>
  <si>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</si>
  <si>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</si>
  <si>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</si>
  <si>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</si>
  <si>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</si>
  <si>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</si>
  <si>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</si>
  <si>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</si>
  <si>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</si>
  <si>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</si>
  <si>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</si>
  <si>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</si>
  <si>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</si>
  <si>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</si>
  <si>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</si>
  <si>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</si>
  <si>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</si>
  <si>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</si>
  <si>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</si>
  <si>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</si>
  <si>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</si>
  <si>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</si>
  <si>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</si>
  <si>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</si>
  <si>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</si>
  <si>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</si>
  <si>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</si>
  <si>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</si>
  <si>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</si>
  <si>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</si>
  <si>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</si>
  <si>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</si>
  <si>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</si>
  <si>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</si>
  <si>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</si>
  <si>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</si>
  <si>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</si>
  <si>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</si>
  <si>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</si>
  <si>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</si>
  <si>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</si>
  <si>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</si>
  <si>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</si>
  <si>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</si>
  <si>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</si>
  <si>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</si>
  <si>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</si>
  <si>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</si>
  <si>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</si>
  <si>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</si>
  <si>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</si>
  <si>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</si>
  <si>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</si>
  <si>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</si>
  <si>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</si>
  <si>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</si>
  <si>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</si>
  <si>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</si>
  <si>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</si>
  <si>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</si>
  <si>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</si>
  <si>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BOBOTA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</si>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</sst>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52"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1063663.74</v>
      </c>
      <c r="D2" s="7">
        <f>'PR-RAS'!E6</f>
        <v>1174580.6300000001</v>
      </c>
      <c r="E2" s="7">
        <v>0</v>
      </c>
      <c r="F2" s="7">
        <v>0</v>
      </c>
      <c r="G2" s="8">
        <f t="shared" ref="G2:G274" si="0">(B2/1000)*(C2*1+D2*2)</f>
        <v>3412.8250000000003</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989800.47</v>
      </c>
      <c r="D45" s="2">
        <f>'PR-RAS'!E49</f>
        <v>1040445.79</v>
      </c>
      <c r="E45" s="2">
        <v>0</v>
      </c>
      <c r="F45" s="2">
        <v>0</v>
      </c>
      <c r="G45" s="3">
        <f t="shared" si="0"/>
        <v>135110.45019999999</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14016</v>
      </c>
      <c r="D54" s="2">
        <f>'PR-RAS'!E58</f>
        <v>8042</v>
      </c>
      <c r="E54" s="2">
        <v>0</v>
      </c>
      <c r="F54" s="2">
        <v>0</v>
      </c>
      <c r="G54" s="3">
        <f t="shared" si="0"/>
        <v>1595.3</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14016</v>
      </c>
      <c r="D55" s="2">
        <f>'PR-RAS'!E59</f>
        <v>8042</v>
      </c>
      <c r="E55" s="2">
        <v>0</v>
      </c>
      <c r="F55" s="2">
        <v>0</v>
      </c>
      <c r="G55" s="3">
        <f t="shared" si="0"/>
        <v>1625.4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975784.47</v>
      </c>
      <c r="D64" s="2">
        <f>'PR-RAS'!E68</f>
        <v>1032403.79</v>
      </c>
      <c r="E64" s="2">
        <v>0</v>
      </c>
      <c r="F64" s="2">
        <v>0</v>
      </c>
      <c r="G64" s="3">
        <f t="shared" si="0"/>
        <v>191557.29914999998</v>
      </c>
      <c r="H64" s="3">
        <f t="shared" si="1"/>
        <v>0.67999999993480742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964560.64</v>
      </c>
      <c r="D65" s="2">
        <f>'PR-RAS'!E69</f>
        <v>1029858.98</v>
      </c>
      <c r="E65" s="2">
        <v>0</v>
      </c>
      <c r="F65" s="2">
        <v>0</v>
      </c>
      <c r="G65" s="3">
        <f t="shared" si="0"/>
        <v>193553.83040000001</v>
      </c>
      <c r="H65" s="3">
        <f t="shared" si="1"/>
        <v>0.38000000000465661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11223.83</v>
      </c>
      <c r="D66" s="2">
        <f>'PR-RAS'!E70</f>
        <v>2544.81</v>
      </c>
      <c r="E66" s="2">
        <v>0</v>
      </c>
      <c r="F66" s="2">
        <v>0</v>
      </c>
      <c r="G66" s="3">
        <f t="shared" si="0"/>
        <v>1060.3742500000001</v>
      </c>
      <c r="H66" s="3">
        <f t="shared" si="1"/>
        <v>0.36000000000012733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0.01</v>
      </c>
      <c r="E78" s="2">
        <v>0</v>
      </c>
      <c r="F78" s="2">
        <v>0</v>
      </c>
      <c r="G78" s="3">
        <f t="shared" si="0"/>
        <v>1.5399999999999999E-3</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0.01</v>
      </c>
      <c r="E79" s="2">
        <v>0</v>
      </c>
      <c r="F79" s="2">
        <v>0</v>
      </c>
      <c r="G79" s="3">
        <f t="shared" si="0"/>
        <v>1.56E-3</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0.01</v>
      </c>
      <c r="E81" s="2">
        <v>0</v>
      </c>
      <c r="F81" s="2">
        <v>0</v>
      </c>
      <c r="G81" s="3">
        <f t="shared" si="0"/>
        <v>1.6000000000000001E-3</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94.37</v>
      </c>
      <c r="D102" s="2">
        <f>'PR-RAS'!E106</f>
        <v>0</v>
      </c>
      <c r="E102" s="2">
        <v>0</v>
      </c>
      <c r="F102" s="2">
        <v>0</v>
      </c>
      <c r="G102" s="3">
        <f t="shared" si="0"/>
        <v>9.5313700000000008</v>
      </c>
      <c r="H102" s="3">
        <f t="shared" si="1"/>
        <v>0.37000000000000455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94.37</v>
      </c>
      <c r="D108" s="2">
        <f>'PR-RAS'!E112</f>
        <v>0</v>
      </c>
      <c r="E108" s="2">
        <v>0</v>
      </c>
      <c r="F108" s="2">
        <v>0</v>
      </c>
      <c r="G108" s="3">
        <f t="shared" si="0"/>
        <v>10.09759</v>
      </c>
      <c r="H108" s="3">
        <f t="shared" si="1"/>
        <v>0.37000000000000455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94.37</v>
      </c>
      <c r="D113" s="2">
        <f>'PR-RAS'!E117</f>
        <v>0</v>
      </c>
      <c r="E113" s="2">
        <v>0</v>
      </c>
      <c r="F113" s="2">
        <v>0</v>
      </c>
      <c r="G113" s="3">
        <f t="shared" si="0"/>
        <v>10.56944</v>
      </c>
      <c r="H113" s="3">
        <f t="shared" si="1"/>
        <v>0.37000000000000455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1120</v>
      </c>
      <c r="D121" s="2">
        <f>'PR-RAS'!E125</f>
        <v>16330</v>
      </c>
      <c r="E121" s="2">
        <v>0</v>
      </c>
      <c r="F121" s="2">
        <v>0</v>
      </c>
      <c r="G121" s="3">
        <f t="shared" si="0"/>
        <v>4053.6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1120</v>
      </c>
      <c r="D125" s="2">
        <f>'PR-RAS'!E129</f>
        <v>16330</v>
      </c>
      <c r="E125" s="2">
        <v>0</v>
      </c>
      <c r="F125" s="2">
        <v>0</v>
      </c>
      <c r="G125" s="3">
        <f t="shared" si="0"/>
        <v>4188.72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1430</v>
      </c>
      <c r="E126" s="2">
        <v>0</v>
      </c>
      <c r="F126" s="2">
        <v>0</v>
      </c>
      <c r="G126" s="3">
        <f t="shared" si="0"/>
        <v>357.5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1120</v>
      </c>
      <c r="D127" s="2">
        <f>'PR-RAS'!E131</f>
        <v>14900</v>
      </c>
      <c r="E127" s="2">
        <v>0</v>
      </c>
      <c r="F127" s="2">
        <v>0</v>
      </c>
      <c r="G127" s="3">
        <f t="shared" si="0"/>
        <v>3895.92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72648.899999999994</v>
      </c>
      <c r="D130" s="2">
        <f>'PR-RAS'!E134</f>
        <v>117804.83</v>
      </c>
      <c r="E130" s="2">
        <v>0</v>
      </c>
      <c r="F130" s="2">
        <v>0</v>
      </c>
      <c r="G130" s="3">
        <f t="shared" si="0"/>
        <v>39765.354240000001</v>
      </c>
      <c r="H130" s="3">
        <f t="shared" si="1"/>
        <v>0.27000000000407454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72648.899999999994</v>
      </c>
      <c r="D131" s="2">
        <f>'PR-RAS'!E135</f>
        <v>117804.83</v>
      </c>
      <c r="E131" s="2">
        <v>0</v>
      </c>
      <c r="F131" s="2">
        <v>0</v>
      </c>
      <c r="G131" s="3">
        <f t="shared" si="0"/>
        <v>40073.612800000003</v>
      </c>
      <c r="H131" s="3">
        <f t="shared" si="1"/>
        <v>0.27000000000407454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69523.899999999994</v>
      </c>
      <c r="D132" s="2">
        <f>'PR-RAS'!E136</f>
        <v>89229.17</v>
      </c>
      <c r="E132" s="2">
        <v>0</v>
      </c>
      <c r="F132" s="2">
        <v>0</v>
      </c>
      <c r="G132" s="3">
        <f t="shared" si="0"/>
        <v>32485.673439999999</v>
      </c>
      <c r="H132" s="3">
        <f t="shared" si="1"/>
        <v>0.27000000000407454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3125</v>
      </c>
      <c r="D133" s="2">
        <f>'PR-RAS'!E137</f>
        <v>28575.66</v>
      </c>
      <c r="E133" s="2">
        <v>0</v>
      </c>
      <c r="F133" s="2">
        <v>0</v>
      </c>
      <c r="G133" s="3">
        <f t="shared" si="0"/>
        <v>7956.4742400000005</v>
      </c>
      <c r="H133" s="3">
        <f t="shared" si="1"/>
        <v>0.34000000000014552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1054435.6400000001</v>
      </c>
      <c r="D148" s="2">
        <f>'PR-RAS'!E152</f>
        <v>1211436.53</v>
      </c>
      <c r="E148" s="2">
        <v>0</v>
      </c>
      <c r="F148" s="2">
        <v>0</v>
      </c>
      <c r="G148" s="3">
        <f t="shared" si="0"/>
        <v>511164.37890000001</v>
      </c>
      <c r="H148" s="3">
        <f t="shared" si="1"/>
        <v>0.82999999984167516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913625.18</v>
      </c>
      <c r="D149" s="2">
        <f>'PR-RAS'!E153</f>
        <v>1053790.27</v>
      </c>
      <c r="E149" s="2">
        <v>0</v>
      </c>
      <c r="F149" s="2">
        <v>0</v>
      </c>
      <c r="G149" s="3">
        <f t="shared" si="0"/>
        <v>447138.44656000001</v>
      </c>
      <c r="H149" s="3">
        <f t="shared" si="1"/>
        <v>0.45000000006984919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758998.9</v>
      </c>
      <c r="D150" s="2">
        <f>'PR-RAS'!E154</f>
        <v>879600.18</v>
      </c>
      <c r="E150" s="2">
        <v>0</v>
      </c>
      <c r="F150" s="2">
        <v>0</v>
      </c>
      <c r="G150" s="3">
        <f t="shared" si="0"/>
        <v>375211.68974</v>
      </c>
      <c r="H150" s="3">
        <f t="shared" si="1"/>
        <v>0.28000000002793968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733625.9</v>
      </c>
      <c r="D151" s="2">
        <f>'PR-RAS'!E155</f>
        <v>844915.27</v>
      </c>
      <c r="E151" s="2">
        <v>0</v>
      </c>
      <c r="F151" s="2">
        <v>0</v>
      </c>
      <c r="G151" s="3">
        <f t="shared" si="0"/>
        <v>363518.46599999996</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267.05</v>
      </c>
      <c r="D153" s="2">
        <f>'PR-RAS'!E157</f>
        <v>1697.73</v>
      </c>
      <c r="E153" s="2">
        <v>0</v>
      </c>
      <c r="F153" s="2">
        <v>0</v>
      </c>
      <c r="G153" s="3">
        <f t="shared" si="0"/>
        <v>556.70152000000007</v>
      </c>
      <c r="H153" s="3">
        <f t="shared" si="1"/>
        <v>0.31999999999999318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25105.95</v>
      </c>
      <c r="D154" s="2">
        <f>'PR-RAS'!E158</f>
        <v>32987.18</v>
      </c>
      <c r="E154" s="2">
        <v>0</v>
      </c>
      <c r="F154" s="2">
        <v>0</v>
      </c>
      <c r="G154" s="3">
        <f t="shared" si="0"/>
        <v>13935.287429999998</v>
      </c>
      <c r="H154" s="3">
        <f t="shared" si="1"/>
        <v>0.22999999999956344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29272.04</v>
      </c>
      <c r="D155" s="2">
        <f>'PR-RAS'!E159</f>
        <v>28876.31</v>
      </c>
      <c r="E155" s="2">
        <v>0</v>
      </c>
      <c r="F155" s="2">
        <v>0</v>
      </c>
      <c r="G155" s="3">
        <f t="shared" si="0"/>
        <v>13401.797640000001</v>
      </c>
      <c r="H155" s="3">
        <f t="shared" si="1"/>
        <v>0.35000000000218279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125354.24000000001</v>
      </c>
      <c r="D156" s="2">
        <f>'PR-RAS'!E160</f>
        <v>145313.78</v>
      </c>
      <c r="E156" s="2">
        <v>0</v>
      </c>
      <c r="F156" s="2">
        <v>0</v>
      </c>
      <c r="G156" s="3">
        <f t="shared" si="0"/>
        <v>64477.178999999996</v>
      </c>
      <c r="H156" s="3">
        <f t="shared" si="1"/>
        <v>0.46000000000640284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125354.24000000001</v>
      </c>
      <c r="D158" s="2">
        <f>'PR-RAS'!E162</f>
        <v>145313.78</v>
      </c>
      <c r="E158" s="2">
        <v>0</v>
      </c>
      <c r="F158" s="2">
        <v>0</v>
      </c>
      <c r="G158" s="3">
        <f t="shared" si="0"/>
        <v>65309.142599999999</v>
      </c>
      <c r="H158" s="3">
        <f t="shared" si="1"/>
        <v>0.46000000000640284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129380.44</v>
      </c>
      <c r="D160" s="2">
        <f>'PR-RAS'!E164</f>
        <v>145188.66</v>
      </c>
      <c r="E160" s="2">
        <v>0</v>
      </c>
      <c r="F160" s="2">
        <v>0</v>
      </c>
      <c r="G160" s="3">
        <f t="shared" si="0"/>
        <v>66741.483840000001</v>
      </c>
      <c r="H160" s="3">
        <f t="shared" si="1"/>
        <v>0.77999999999883585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24016.720000000001</v>
      </c>
      <c r="D161" s="2">
        <f>'PR-RAS'!E165</f>
        <v>25627.25</v>
      </c>
      <c r="E161" s="2">
        <v>0</v>
      </c>
      <c r="F161" s="2">
        <v>0</v>
      </c>
      <c r="G161" s="3">
        <f t="shared" si="0"/>
        <v>12043.395200000001</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1779.99</v>
      </c>
      <c r="D162" s="2">
        <f>'PR-RAS'!E166</f>
        <v>2010.45</v>
      </c>
      <c r="E162" s="2">
        <v>0</v>
      </c>
      <c r="F162" s="2">
        <v>0</v>
      </c>
      <c r="G162" s="3">
        <f t="shared" si="0"/>
        <v>933.94329000000005</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20854.63</v>
      </c>
      <c r="D163" s="2">
        <f>'PR-RAS'!E167</f>
        <v>20873.900000000001</v>
      </c>
      <c r="E163" s="2">
        <v>0</v>
      </c>
      <c r="F163" s="2">
        <v>0</v>
      </c>
      <c r="G163" s="3">
        <f t="shared" si="0"/>
        <v>10141.593660000002</v>
      </c>
      <c r="H163" s="3">
        <f t="shared" si="1"/>
        <v>0.46999999999752617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v>
      </c>
      <c r="D164" s="2">
        <f>'PR-RAS'!E168</f>
        <v>629.23</v>
      </c>
      <c r="E164" s="2">
        <v>0</v>
      </c>
      <c r="F164" s="2">
        <v>0</v>
      </c>
      <c r="G164" s="3">
        <f t="shared" si="0"/>
        <v>219.79898</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1292.0999999999999</v>
      </c>
      <c r="D165" s="2">
        <f>'PR-RAS'!E169</f>
        <v>2113.67</v>
      </c>
      <c r="E165" s="2">
        <v>0</v>
      </c>
      <c r="F165" s="2">
        <v>0</v>
      </c>
      <c r="G165" s="3">
        <f t="shared" si="0"/>
        <v>905.18816000000015</v>
      </c>
      <c r="H165" s="3">
        <f t="shared" si="1"/>
        <v>0.42999999999983629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72005.240000000005</v>
      </c>
      <c r="D166" s="2">
        <f>'PR-RAS'!E170</f>
        <v>81403.310000000012</v>
      </c>
      <c r="E166" s="2">
        <v>0</v>
      </c>
      <c r="F166" s="2">
        <v>0</v>
      </c>
      <c r="G166" s="3">
        <f t="shared" si="0"/>
        <v>38743.956900000012</v>
      </c>
      <c r="H166" s="3">
        <f t="shared" si="1"/>
        <v>0.5500000000174623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5881.97</v>
      </c>
      <c r="D167" s="2">
        <f>'PR-RAS'!E171</f>
        <v>7887.26</v>
      </c>
      <c r="E167" s="2">
        <v>0</v>
      </c>
      <c r="F167" s="2">
        <v>0</v>
      </c>
      <c r="G167" s="3">
        <f t="shared" si="0"/>
        <v>3594.9773400000004</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30677.65</v>
      </c>
      <c r="D168" s="2">
        <f>'PR-RAS'!E172</f>
        <v>31632.83</v>
      </c>
      <c r="E168" s="2">
        <v>0</v>
      </c>
      <c r="F168" s="2">
        <v>0</v>
      </c>
      <c r="G168" s="3">
        <f t="shared" si="0"/>
        <v>15688.53277</v>
      </c>
      <c r="H168" s="3">
        <f t="shared" si="1"/>
        <v>0.51999999999679858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35009.51</v>
      </c>
      <c r="D169" s="2">
        <f>'PR-RAS'!E173</f>
        <v>40431.760000000002</v>
      </c>
      <c r="E169" s="2">
        <v>0</v>
      </c>
      <c r="F169" s="2">
        <v>0</v>
      </c>
      <c r="G169" s="3">
        <f t="shared" si="0"/>
        <v>19466.669040000001</v>
      </c>
      <c r="H169" s="3">
        <f t="shared" si="1"/>
        <v>0.72999999999592546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335.71</v>
      </c>
      <c r="D170" s="2">
        <f>'PR-RAS'!E174</f>
        <v>1110.1600000000001</v>
      </c>
      <c r="E170" s="2">
        <v>0</v>
      </c>
      <c r="F170" s="2">
        <v>0</v>
      </c>
      <c r="G170" s="3">
        <f t="shared" si="0"/>
        <v>431.96907000000004</v>
      </c>
      <c r="H170" s="3">
        <f t="shared" si="1"/>
        <v>0.45000000000010232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100.4</v>
      </c>
      <c r="D171" s="2">
        <f>'PR-RAS'!E175</f>
        <v>341.3</v>
      </c>
      <c r="E171" s="2">
        <v>0</v>
      </c>
      <c r="F171" s="2">
        <v>0</v>
      </c>
      <c r="G171" s="3">
        <f t="shared" si="0"/>
        <v>133.11000000000001</v>
      </c>
      <c r="H171" s="3">
        <f t="shared" si="1"/>
        <v>0.70000000000001705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14330.94</v>
      </c>
      <c r="D174" s="2">
        <f>'PR-RAS'!E178</f>
        <v>22948.420000000002</v>
      </c>
      <c r="E174" s="2">
        <v>0</v>
      </c>
      <c r="F174" s="2">
        <v>0</v>
      </c>
      <c r="G174" s="3">
        <f t="shared" si="0"/>
        <v>10419.405940000001</v>
      </c>
      <c r="H174" s="3">
        <f t="shared" si="1"/>
        <v>0.48000000000138243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654.44000000000005</v>
      </c>
      <c r="D175" s="2">
        <f>'PR-RAS'!E179</f>
        <v>8930.43</v>
      </c>
      <c r="E175" s="2">
        <v>0</v>
      </c>
      <c r="F175" s="2">
        <v>0</v>
      </c>
      <c r="G175" s="3">
        <f t="shared" si="0"/>
        <v>3221.6621999999998</v>
      </c>
      <c r="H175" s="3">
        <f t="shared" si="1"/>
        <v>0.87000000000034561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2038.68</v>
      </c>
      <c r="D176" s="2">
        <f>'PR-RAS'!E180</f>
        <v>3992.58</v>
      </c>
      <c r="E176" s="2">
        <v>0</v>
      </c>
      <c r="F176" s="2">
        <v>0</v>
      </c>
      <c r="G176" s="3">
        <f t="shared" si="0"/>
        <v>1754.172</v>
      </c>
      <c r="H176" s="3">
        <f t="shared" si="1"/>
        <v>0.74000000000000909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3639.81</v>
      </c>
      <c r="D178" s="2">
        <f>'PR-RAS'!E182</f>
        <v>2825.02</v>
      </c>
      <c r="E178" s="2">
        <v>0</v>
      </c>
      <c r="F178" s="2">
        <v>0</v>
      </c>
      <c r="G178" s="3">
        <f t="shared" si="0"/>
        <v>1644.3034499999999</v>
      </c>
      <c r="H178" s="3">
        <f t="shared" si="1"/>
        <v>0.21000000000003638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2240</v>
      </c>
      <c r="D180" s="2">
        <f>'PR-RAS'!E184</f>
        <v>2275.8000000000002</v>
      </c>
      <c r="E180" s="2">
        <v>0</v>
      </c>
      <c r="F180" s="2">
        <v>0</v>
      </c>
      <c r="G180" s="3">
        <f t="shared" si="0"/>
        <v>1215.6964</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769.73</v>
      </c>
      <c r="D181" s="2">
        <f>'PR-RAS'!E185</f>
        <v>887.03</v>
      </c>
      <c r="E181" s="2">
        <v>0</v>
      </c>
      <c r="F181" s="2">
        <v>0</v>
      </c>
      <c r="G181" s="3">
        <f t="shared" si="0"/>
        <v>457.88219999999995</v>
      </c>
      <c r="H181" s="3">
        <f t="shared" si="1"/>
        <v>0.29999999999995453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4756.22</v>
      </c>
      <c r="D182" s="2">
        <f>'PR-RAS'!E186</f>
        <v>3893.56</v>
      </c>
      <c r="E182" s="2">
        <v>0</v>
      </c>
      <c r="F182" s="2">
        <v>0</v>
      </c>
      <c r="G182" s="3">
        <f t="shared" si="0"/>
        <v>2270.3445400000001</v>
      </c>
      <c r="H182" s="3">
        <f t="shared" si="1"/>
        <v>0.66000000000030923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232.06</v>
      </c>
      <c r="D183" s="2">
        <f>'PR-RAS'!E187</f>
        <v>144</v>
      </c>
      <c r="E183" s="2">
        <v>0</v>
      </c>
      <c r="F183" s="2">
        <v>0</v>
      </c>
      <c r="G183" s="3">
        <f t="shared" si="0"/>
        <v>94.650919999999985</v>
      </c>
      <c r="H183" s="3">
        <f t="shared" si="1"/>
        <v>6.0000000000002274E-2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19027.54</v>
      </c>
      <c r="D190" s="2">
        <f>'PR-RAS'!E194</f>
        <v>15209.68</v>
      </c>
      <c r="E190" s="2">
        <v>0</v>
      </c>
      <c r="F190" s="2">
        <v>0</v>
      </c>
      <c r="G190" s="3">
        <f t="shared" si="0"/>
        <v>9345.4641000000011</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2119.5300000000002</v>
      </c>
      <c r="D192" s="2">
        <f>'PR-RAS'!E196</f>
        <v>2119.5300000000002</v>
      </c>
      <c r="E192" s="2">
        <v>0</v>
      </c>
      <c r="F192" s="2">
        <v>0</v>
      </c>
      <c r="G192" s="3">
        <f t="shared" si="0"/>
        <v>1214.4906900000001</v>
      </c>
      <c r="H192" s="3">
        <f t="shared" si="1"/>
        <v>0.93999999999959982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836.92</v>
      </c>
      <c r="D193" s="2">
        <f>'PR-RAS'!E197</f>
        <v>1266.8499999999999</v>
      </c>
      <c r="E193" s="2">
        <v>0</v>
      </c>
      <c r="F193" s="2">
        <v>0</v>
      </c>
      <c r="G193" s="3">
        <f t="shared" si="0"/>
        <v>647.15904</v>
      </c>
      <c r="H193" s="3">
        <f t="shared" si="1"/>
        <v>0.23000000000013188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0</v>
      </c>
      <c r="E194" s="2">
        <v>0</v>
      </c>
      <c r="F194" s="2">
        <v>0</v>
      </c>
      <c r="G194" s="3">
        <f t="shared" si="0"/>
        <v>31.476370000000003</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8971.7999999999993</v>
      </c>
      <c r="E196" s="2">
        <v>0</v>
      </c>
      <c r="F196" s="2">
        <v>0</v>
      </c>
      <c r="G196" s="3">
        <f t="shared" si="0"/>
        <v>3499.002</v>
      </c>
      <c r="H196" s="3">
        <f t="shared" si="1"/>
        <v>0.2000000000007276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13920</v>
      </c>
      <c r="D197" s="2">
        <f>'PR-RAS'!E201</f>
        <v>355.5</v>
      </c>
      <c r="E197" s="2">
        <v>0</v>
      </c>
      <c r="F197" s="2">
        <v>0</v>
      </c>
      <c r="G197" s="3">
        <f t="shared" si="0"/>
        <v>2867.6759999999999</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240.48</v>
      </c>
      <c r="D198" s="2">
        <f>'PR-RAS'!E202</f>
        <v>1423.42</v>
      </c>
      <c r="E198" s="2">
        <v>0</v>
      </c>
      <c r="F198" s="2">
        <v>0</v>
      </c>
      <c r="G198" s="3">
        <f t="shared" si="0"/>
        <v>608.20204000000001</v>
      </c>
      <c r="H198" s="3">
        <f t="shared" si="1"/>
        <v>0.90000000000006253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240.48</v>
      </c>
      <c r="D212" s="2">
        <f>'PR-RAS'!E216</f>
        <v>1423.42</v>
      </c>
      <c r="E212" s="2">
        <v>0</v>
      </c>
      <c r="F212" s="2">
        <v>0</v>
      </c>
      <c r="G212" s="3">
        <f t="shared" si="0"/>
        <v>651.42452000000003</v>
      </c>
      <c r="H212" s="3">
        <f t="shared" si="1"/>
        <v>0.90000000000006253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240.13</v>
      </c>
      <c r="D213" s="2">
        <f>'PR-RAS'!E217</f>
        <v>0</v>
      </c>
      <c r="E213" s="2">
        <v>0</v>
      </c>
      <c r="F213" s="2">
        <v>0</v>
      </c>
      <c r="G213" s="3">
        <f t="shared" si="0"/>
        <v>50.907559999999997</v>
      </c>
      <c r="H213" s="3">
        <f t="shared" si="1"/>
        <v>0.12999999999999545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0.35</v>
      </c>
      <c r="D215" s="2">
        <f>'PR-RAS'!E219</f>
        <v>1423.42</v>
      </c>
      <c r="E215" s="2">
        <v>0</v>
      </c>
      <c r="F215" s="2">
        <v>0</v>
      </c>
      <c r="G215" s="3">
        <f t="shared" si="0"/>
        <v>609.29866000000004</v>
      </c>
      <c r="H215" s="3">
        <f t="shared" si="1"/>
        <v>0.77000000000007274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10078.549999999999</v>
      </c>
      <c r="D258" s="2">
        <f>'PR-RAS'!E262</f>
        <v>10709.31</v>
      </c>
      <c r="E258" s="2">
        <v>0</v>
      </c>
      <c r="F258" s="2">
        <v>0</v>
      </c>
      <c r="G258" s="3">
        <f t="shared" si="0"/>
        <v>8094.7726899999998</v>
      </c>
      <c r="H258" s="3">
        <f t="shared" si="1"/>
        <v>0.76000000000021828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10078.549999999999</v>
      </c>
      <c r="D265" s="2">
        <f>'PR-RAS'!E269</f>
        <v>10709.31</v>
      </c>
      <c r="E265" s="2">
        <v>0</v>
      </c>
      <c r="F265" s="2">
        <v>0</v>
      </c>
      <c r="G265" s="3">
        <f t="shared" si="0"/>
        <v>8315.25288</v>
      </c>
      <c r="H265" s="3">
        <f t="shared" si="1"/>
        <v>0.76000000000021828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10078.549999999999</v>
      </c>
      <c r="D267" s="2">
        <f>'PR-RAS'!E271</f>
        <v>10709.31</v>
      </c>
      <c r="E267" s="2">
        <v>0</v>
      </c>
      <c r="F267" s="2">
        <v>0</v>
      </c>
      <c r="G267" s="3">
        <f t="shared" si="0"/>
        <v>8378.2472199999993</v>
      </c>
      <c r="H267" s="3">
        <f t="shared" si="1"/>
        <v>0.76000000000021828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1110.99</v>
      </c>
      <c r="D269" s="2">
        <f>'PR-RAS'!E273</f>
        <v>324.87</v>
      </c>
      <c r="E269" s="2">
        <v>0</v>
      </c>
      <c r="F269" s="2">
        <v>0</v>
      </c>
      <c r="G269" s="3">
        <f t="shared" si="0"/>
        <v>471.87564000000003</v>
      </c>
      <c r="H269" s="3">
        <f t="shared" si="1"/>
        <v>0.13999999999998636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1110.99</v>
      </c>
      <c r="D270" s="2">
        <f>'PR-RAS'!E274</f>
        <v>324.87</v>
      </c>
      <c r="E270" s="2">
        <v>0</v>
      </c>
      <c r="F270" s="2">
        <v>0</v>
      </c>
      <c r="G270" s="3">
        <f t="shared" si="0"/>
        <v>473.63637000000006</v>
      </c>
      <c r="H270" s="3">
        <f t="shared" si="1"/>
        <v>0.13999999999998636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760</v>
      </c>
      <c r="D271" s="2">
        <f>'PR-RAS'!E275</f>
        <v>0</v>
      </c>
      <c r="E271" s="2">
        <v>0</v>
      </c>
      <c r="F271" s="2">
        <v>0</v>
      </c>
      <c r="G271" s="3">
        <f t="shared" si="0"/>
        <v>205.20000000000002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350.99</v>
      </c>
      <c r="D272" s="2">
        <f>'PR-RAS'!E276</f>
        <v>324.87</v>
      </c>
      <c r="E272" s="2">
        <v>0</v>
      </c>
      <c r="F272" s="2">
        <v>0</v>
      </c>
      <c r="G272" s="3">
        <f t="shared" si="0"/>
        <v>271.19783000000001</v>
      </c>
      <c r="H272" s="3">
        <f t="shared" si="1"/>
        <v>0.13999999999998636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1054435.6400000001</v>
      </c>
      <c r="D295" s="2">
        <f>'PR-RAS'!E299</f>
        <v>1211436.53</v>
      </c>
      <c r="E295" s="2">
        <v>0</v>
      </c>
      <c r="F295" s="2">
        <v>0</v>
      </c>
      <c r="G295" s="3">
        <f t="shared" si="12"/>
        <v>1022328.7578</v>
      </c>
      <c r="H295" s="3">
        <f t="shared" si="13"/>
        <v>0.82999999984167516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9228.0999999998603</v>
      </c>
      <c r="D296" s="2">
        <f>'PR-RAS'!E300</f>
        <v>0</v>
      </c>
      <c r="E296" s="2">
        <v>0</v>
      </c>
      <c r="F296" s="2">
        <v>0</v>
      </c>
      <c r="G296" s="3">
        <f t="shared" si="12"/>
        <v>2722.2894999999585</v>
      </c>
      <c r="H296" s="3">
        <f t="shared" si="13"/>
        <v>9.9999999860301614E-2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36855.899999999907</v>
      </c>
      <c r="E297" s="2">
        <v>0</v>
      </c>
      <c r="F297" s="2">
        <v>0</v>
      </c>
      <c r="G297" s="3">
        <f t="shared" si="12"/>
        <v>21818.692799999943</v>
      </c>
      <c r="H297" s="3">
        <f t="shared" si="13"/>
        <v>0.10000000009313226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261734.31</v>
      </c>
      <c r="D298" s="2">
        <f>'PR-RAS'!E302</f>
        <v>272143.18</v>
      </c>
      <c r="E298" s="2">
        <v>0</v>
      </c>
      <c r="F298" s="2">
        <v>0</v>
      </c>
      <c r="G298" s="3">
        <f t="shared" si="12"/>
        <v>239388.13898999998</v>
      </c>
      <c r="H298" s="3">
        <f t="shared" si="13"/>
        <v>0.48999999999068677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68964.3</v>
      </c>
      <c r="E300" s="2">
        <v>0</v>
      </c>
      <c r="F300" s="2">
        <v>0</v>
      </c>
      <c r="G300" s="3">
        <f t="shared" si="12"/>
        <v>41240.651400000002</v>
      </c>
      <c r="H300" s="3">
        <f t="shared" si="13"/>
        <v>0.30000000000291038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75</v>
      </c>
      <c r="E301" s="2">
        <v>0</v>
      </c>
      <c r="F301" s="2">
        <v>0</v>
      </c>
      <c r="G301" s="3">
        <f t="shared" si="12"/>
        <v>45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t="str">
        <f>'PR-RAS'!E306</f>
        <v>,</v>
      </c>
      <c r="E302" s="2">
        <v>0</v>
      </c>
      <c r="F302" s="2">
        <v>0</v>
      </c>
      <c r="G302" s="3" t="e">
        <f t="shared" si="12"/>
        <v>#VALUE!</v>
      </c>
      <c r="H302" s="3" t="e">
        <f t="shared" si="13"/>
        <v>#VALUE!</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3852.2</v>
      </c>
      <c r="D355" s="2">
        <f>'PR-RAS'!E360</f>
        <v>31430.469999999998</v>
      </c>
      <c r="E355" s="2">
        <v>0</v>
      </c>
      <c r="F355" s="2">
        <v>0</v>
      </c>
      <c r="G355" s="3">
        <f t="shared" si="12"/>
        <v>23616.451559999998</v>
      </c>
      <c r="H355" s="3">
        <f t="shared" si="13"/>
        <v>0.66999999999734428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1352.2</v>
      </c>
      <c r="D368" s="2">
        <f>'PR-RAS'!E373</f>
        <v>3652.69</v>
      </c>
      <c r="E368" s="2">
        <v>0</v>
      </c>
      <c r="F368" s="2">
        <v>0</v>
      </c>
      <c r="G368" s="3">
        <f t="shared" si="12"/>
        <v>3177.3318599999998</v>
      </c>
      <c r="H368" s="3">
        <f t="shared" si="13"/>
        <v>0.50999999999999091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797.88</v>
      </c>
      <c r="E374" s="2">
        <v>0</v>
      </c>
      <c r="F374" s="2">
        <v>0</v>
      </c>
      <c r="G374" s="3">
        <f t="shared" si="12"/>
        <v>595.21848</v>
      </c>
      <c r="H374" s="3">
        <f t="shared" si="13"/>
        <v>0.12000000000000455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797.88</v>
      </c>
      <c r="E381" s="2">
        <v>0</v>
      </c>
      <c r="F381" s="2">
        <v>0</v>
      </c>
      <c r="G381" s="3">
        <f t="shared" si="12"/>
        <v>606.38880000000006</v>
      </c>
      <c r="H381" s="3">
        <f t="shared" si="13"/>
        <v>0.12000000000000455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1352.2</v>
      </c>
      <c r="D388" s="2">
        <f>'PR-RAS'!E393</f>
        <v>2854.81</v>
      </c>
      <c r="E388" s="2">
        <v>0</v>
      </c>
      <c r="F388" s="2">
        <v>0</v>
      </c>
      <c r="G388" s="3">
        <f t="shared" si="12"/>
        <v>2732.92434</v>
      </c>
      <c r="H388" s="3">
        <f t="shared" si="13"/>
        <v>0.39000000000010004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1352.2</v>
      </c>
      <c r="D389" s="2">
        <f>'PR-RAS'!E394</f>
        <v>2854.81</v>
      </c>
      <c r="E389" s="2">
        <v>0</v>
      </c>
      <c r="F389" s="2">
        <v>0</v>
      </c>
      <c r="G389" s="3">
        <f t="shared" si="12"/>
        <v>2739.9861599999999</v>
      </c>
      <c r="H389" s="3">
        <f t="shared" si="13"/>
        <v>0.39000000000010004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2500</v>
      </c>
      <c r="D407" s="2">
        <f>'PR-RAS'!E412</f>
        <v>27777.78</v>
      </c>
      <c r="E407" s="2">
        <v>0</v>
      </c>
      <c r="F407" s="2">
        <v>0</v>
      </c>
      <c r="G407" s="3">
        <f t="shared" si="12"/>
        <v>23570.557359999999</v>
      </c>
      <c r="H407" s="3">
        <f t="shared" si="13"/>
        <v>0.22000000000116415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2500</v>
      </c>
      <c r="D408" s="2">
        <f>'PR-RAS'!E413</f>
        <v>27777.78</v>
      </c>
      <c r="E408" s="2">
        <v>0</v>
      </c>
      <c r="F408" s="2">
        <v>0</v>
      </c>
      <c r="G408" s="3">
        <f t="shared" si="12"/>
        <v>23628.612919999996</v>
      </c>
      <c r="H408" s="3">
        <f t="shared" si="13"/>
        <v>0.22000000000116415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3852.2</v>
      </c>
      <c r="D413" s="2">
        <f>'PR-RAS'!E418</f>
        <v>31430.469999999998</v>
      </c>
      <c r="E413" s="2">
        <v>0</v>
      </c>
      <c r="F413" s="2">
        <v>0</v>
      </c>
      <c r="G413" s="3">
        <f t="shared" si="12"/>
        <v>27485.813679999999</v>
      </c>
      <c r="H413" s="3">
        <f t="shared" si="13"/>
        <v>0.66999999999734428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272151.2</v>
      </c>
      <c r="D415" s="2">
        <f>'PR-RAS'!E420</f>
        <v>203864.83</v>
      </c>
      <c r="E415" s="2">
        <v>0</v>
      </c>
      <c r="F415" s="2">
        <v>0</v>
      </c>
      <c r="G415" s="3">
        <f t="shared" si="12"/>
        <v>281470.67603999999</v>
      </c>
      <c r="H415" s="3">
        <f t="shared" si="13"/>
        <v>0.37000000002444722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1063663.74</v>
      </c>
      <c r="D417" s="2">
        <f>'PR-RAS'!E422</f>
        <v>1174580.6300000001</v>
      </c>
      <c r="E417" s="2">
        <v>0</v>
      </c>
      <c r="F417" s="2">
        <v>0</v>
      </c>
      <c r="G417" s="3">
        <f t="shared" si="12"/>
        <v>1419735.2</v>
      </c>
      <c r="H417" s="3">
        <f t="shared" si="13"/>
        <v>0.62999999988824129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1058287.8400000001</v>
      </c>
      <c r="D418" s="2">
        <f>'PR-RAS'!E423</f>
        <v>1242867</v>
      </c>
      <c r="E418" s="2">
        <v>0</v>
      </c>
      <c r="F418" s="2">
        <v>0</v>
      </c>
      <c r="G418" s="3">
        <f t="shared" si="12"/>
        <v>1477857.1072799999</v>
      </c>
      <c r="H418" s="3">
        <f t="shared" si="13"/>
        <v>0.15999999991618097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5375.8999999999069</v>
      </c>
      <c r="D419" s="2">
        <f>'PR-RAS'!E424</f>
        <v>0</v>
      </c>
      <c r="E419" s="2">
        <v>0</v>
      </c>
      <c r="F419" s="2">
        <v>0</v>
      </c>
      <c r="G419" s="3">
        <f t="shared" si="12"/>
        <v>2247.126199999961</v>
      </c>
      <c r="H419" s="3">
        <f t="shared" si="13"/>
        <v>0.10000000009313226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68286.369999999879</v>
      </c>
      <c r="E420" s="2">
        <v>0</v>
      </c>
      <c r="F420" s="2">
        <v>0</v>
      </c>
      <c r="G420" s="3">
        <f t="shared" si="12"/>
        <v>57223.978059999899</v>
      </c>
      <c r="H420" s="3">
        <f t="shared" si="13"/>
        <v>0.36999999987892807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68278.350000000006</v>
      </c>
      <c r="E421" s="2">
        <v>0</v>
      </c>
      <c r="F421" s="2">
        <v>0</v>
      </c>
      <c r="G421" s="3">
        <f t="shared" si="12"/>
        <v>57353.814000000006</v>
      </c>
      <c r="H421" s="3">
        <f t="shared" si="13"/>
        <v>0.35000000000582077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10416.890000000014</v>
      </c>
      <c r="D422" s="2">
        <f>'PR-RAS'!E427</f>
        <v>0</v>
      </c>
      <c r="E422" s="2">
        <v>0</v>
      </c>
      <c r="F422" s="2">
        <v>0</v>
      </c>
      <c r="G422" s="3">
        <f t="shared" si="12"/>
        <v>4385.5106900000055</v>
      </c>
      <c r="H422" s="3">
        <f t="shared" si="13"/>
        <v>0.10999999998603016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68964.3</v>
      </c>
      <c r="E423" s="2">
        <v>0</v>
      </c>
      <c r="F423" s="2">
        <v>0</v>
      </c>
      <c r="G423" s="3">
        <f t="shared" si="12"/>
        <v>58205.869200000001</v>
      </c>
      <c r="H423" s="3">
        <f t="shared" si="13"/>
        <v>0.30000000000291038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1063663.74</v>
      </c>
      <c r="D637" s="2">
        <f>'PR-RAS'!E643</f>
        <v>1174580.6300000001</v>
      </c>
      <c r="E637" s="2">
        <v>0</v>
      </c>
      <c r="F637" s="2">
        <v>0</v>
      </c>
      <c r="G637" s="3">
        <f t="shared" si="14"/>
        <v>2170556.7000000002</v>
      </c>
      <c r="H637" s="3">
        <f t="shared" si="15"/>
        <v>0.62999999988824129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1058287.8400000001</v>
      </c>
      <c r="D638" s="2">
        <f>'PR-RAS'!E644</f>
        <v>1242867</v>
      </c>
      <c r="E638" s="2">
        <v>0</v>
      </c>
      <c r="F638" s="2">
        <v>0</v>
      </c>
      <c r="G638" s="3">
        <f t="shared" si="14"/>
        <v>2257541.9120800002</v>
      </c>
      <c r="H638" s="3">
        <f t="shared" si="15"/>
        <v>0.15999999991618097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5375.8999999999069</v>
      </c>
      <c r="D639" s="2">
        <f>'PR-RAS'!E645</f>
        <v>0</v>
      </c>
      <c r="E639" s="2">
        <v>0</v>
      </c>
      <c r="F639" s="2">
        <v>0</v>
      </c>
      <c r="G639" s="3">
        <f t="shared" si="14"/>
        <v>3429.8241999999404</v>
      </c>
      <c r="H639" s="3">
        <f t="shared" si="15"/>
        <v>0.10000000009313226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68286.369999999879</v>
      </c>
      <c r="E640" s="2">
        <v>0</v>
      </c>
      <c r="F640" s="2">
        <v>0</v>
      </c>
      <c r="G640" s="3">
        <f t="shared" si="14"/>
        <v>87269.980859999851</v>
      </c>
      <c r="H640" s="3">
        <f t="shared" si="15"/>
        <v>0.36999999987892807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68278.350000000006</v>
      </c>
      <c r="E641" s="2">
        <v>0</v>
      </c>
      <c r="F641" s="2">
        <v>0</v>
      </c>
      <c r="G641" s="3">
        <f t="shared" si="14"/>
        <v>87396.288000000015</v>
      </c>
      <c r="H641" s="3">
        <f t="shared" si="15"/>
        <v>0.35000000000582077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10416.890000000014</v>
      </c>
      <c r="D642" s="2">
        <f>'PR-RAS'!E648</f>
        <v>0</v>
      </c>
      <c r="E642" s="2">
        <v>0</v>
      </c>
      <c r="F642" s="2">
        <v>0</v>
      </c>
      <c r="G642" s="3">
        <f t="shared" si="14"/>
        <v>6677.2264900000091</v>
      </c>
      <c r="H642" s="3">
        <f t="shared" si="15"/>
        <v>0.10999999998603016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5040.9900000001071</v>
      </c>
      <c r="D644" s="2">
        <f>'PR-RAS'!E650</f>
        <v>8.0199999998731073</v>
      </c>
      <c r="E644" s="2">
        <v>0</v>
      </c>
      <c r="F644" s="2">
        <v>0</v>
      </c>
      <c r="G644" s="3">
        <f t="shared" si="14"/>
        <v>3251.6702899999059</v>
      </c>
      <c r="H644" s="3">
        <f t="shared" si="15"/>
        <v>2.9999999766005203E-2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79588.12</v>
      </c>
      <c r="D645" s="2">
        <f>'PR-RAS'!E651</f>
        <v>0</v>
      </c>
      <c r="E645" s="2">
        <v>0</v>
      </c>
      <c r="F645" s="2">
        <v>0</v>
      </c>
      <c r="G645" s="3">
        <f t="shared" si="14"/>
        <v>51254.749279999996</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40</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96</v>
      </c>
      <c r="D662" s="2">
        <f>'PR-RAS'!E669</f>
        <v>245</v>
      </c>
      <c r="E662" s="2">
        <v>0</v>
      </c>
      <c r="F662" s="2">
        <v>0</v>
      </c>
      <c r="G662" s="3">
        <f t="shared" si="14"/>
        <v>387.346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13920</v>
      </c>
      <c r="D665" s="2">
        <f>'PR-RAS'!E672</f>
        <v>7797</v>
      </c>
      <c r="E665" s="2">
        <v>0</v>
      </c>
      <c r="F665" s="2">
        <v>0</v>
      </c>
      <c r="G665" s="3">
        <f t="shared" si="14"/>
        <v>19597.296000000002</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964560.64</v>
      </c>
      <c r="D676" s="2">
        <f>'PR-RAS'!E683</f>
        <v>1029858.98</v>
      </c>
      <c r="E676" s="2">
        <v>0</v>
      </c>
      <c r="F676" s="2">
        <v>0</v>
      </c>
      <c r="G676" s="3">
        <f t="shared" si="14"/>
        <v>2041388.0550000002</v>
      </c>
      <c r="H676" s="3">
        <f t="shared" si="15"/>
        <v>0.38000000000465661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11223.83</v>
      </c>
      <c r="D678" s="2">
        <f>'PR-RAS'!E685</f>
        <v>2544.81</v>
      </c>
      <c r="E678" s="2">
        <v>0</v>
      </c>
      <c r="F678" s="2">
        <v>0</v>
      </c>
      <c r="G678" s="3">
        <f t="shared" si="14"/>
        <v>11044.205650000002</v>
      </c>
      <c r="H678" s="3">
        <f t="shared" si="15"/>
        <v>0.36000000000012733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94.37</v>
      </c>
      <c r="D719" s="2">
        <f>'PR-RAS'!E726</f>
        <v>0</v>
      </c>
      <c r="E719" s="2">
        <v>0</v>
      </c>
      <c r="F719" s="2">
        <v>0</v>
      </c>
      <c r="G719" s="3">
        <f t="shared" si="14"/>
        <v>67.757660000000001</v>
      </c>
      <c r="H719" s="3">
        <f t="shared" si="15"/>
        <v>0.37000000000000455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2078.13</v>
      </c>
      <c r="D725" s="2">
        <f>'PR-RAS'!E732</f>
        <v>0</v>
      </c>
      <c r="E725" s="2">
        <v>0</v>
      </c>
      <c r="F725" s="2">
        <v>0</v>
      </c>
      <c r="G725" s="3">
        <f t="shared" si="14"/>
        <v>1504.56612</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1041.54</v>
      </c>
      <c r="D726" s="2">
        <f>'PR-RAS'!E733</f>
        <v>1466.45</v>
      </c>
      <c r="E726" s="2">
        <v>0</v>
      </c>
      <c r="F726" s="2">
        <v>0</v>
      </c>
      <c r="G726" s="3">
        <f t="shared" si="14"/>
        <v>2881.4690000000001</v>
      </c>
      <c r="H726" s="3">
        <f t="shared" si="15"/>
        <v>0.91000000000008185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20854.63</v>
      </c>
      <c r="D727" s="2">
        <f>'PR-RAS'!E734</f>
        <v>20873.900000000001</v>
      </c>
      <c r="E727" s="2">
        <v>0</v>
      </c>
      <c r="F727" s="2">
        <v>0</v>
      </c>
      <c r="G727" s="3">
        <f t="shared" si="14"/>
        <v>45449.364180000004</v>
      </c>
      <c r="H727" s="3">
        <f t="shared" si="15"/>
        <v>0.46999999999752617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2240</v>
      </c>
      <c r="D729" s="2">
        <f>'PR-RAS'!E736</f>
        <v>2275.8000000000002</v>
      </c>
      <c r="E729" s="2">
        <v>0</v>
      </c>
      <c r="F729" s="2">
        <v>0</v>
      </c>
      <c r="G729" s="3">
        <f t="shared" si="14"/>
        <v>4944.2848000000004</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46.79</v>
      </c>
      <c r="D731" s="2">
        <f>'PR-RAS'!E738</f>
        <v>172.55</v>
      </c>
      <c r="E731" s="2">
        <v>0</v>
      </c>
      <c r="F731" s="2">
        <v>0</v>
      </c>
      <c r="G731" s="3">
        <f t="shared" si="14"/>
        <v>286.0797</v>
      </c>
      <c r="H731" s="3">
        <f t="shared" si="15"/>
        <v>0.65999999999998948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10078.549999999999</v>
      </c>
      <c r="D848" s="2">
        <f>'PR-RAS'!E855</f>
        <v>10709.31</v>
      </c>
      <c r="E848" s="2">
        <v>0</v>
      </c>
      <c r="F848" s="2">
        <v>0</v>
      </c>
      <c r="G848" s="3">
        <f t="shared" si="34"/>
        <v>26678.102989999999</v>
      </c>
      <c r="H848" s="3">
        <f t="shared" si="35"/>
        <v>0.76000000000021828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760</v>
      </c>
      <c r="D849" s="2">
        <f>'PR-RAS'!E856</f>
        <v>0</v>
      </c>
      <c r="E849" s="2">
        <v>0</v>
      </c>
      <c r="F849" s="2">
        <v>0</v>
      </c>
      <c r="G849" s="3">
        <f t="shared" si="34"/>
        <v>644.48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1149273.6499999999</v>
      </c>
      <c r="D1011" s="7">
        <f>BILANCA!E6</f>
        <v>1180949.94</v>
      </c>
      <c r="E1011" s="7">
        <v>0</v>
      </c>
      <c r="F1011" s="7">
        <v>0</v>
      </c>
      <c r="G1011" s="8">
        <f t="shared" ref="G1011:G1306" si="38">B1011/1000*C1011+B1011/500*D1011</f>
        <v>3511.17353</v>
      </c>
      <c r="H1011" s="8">
        <f t="shared" si="35"/>
        <v>0.41000000014901161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1060706.45</v>
      </c>
      <c r="D1012" s="2">
        <f>BILANCA!E7</f>
        <v>1092860.52</v>
      </c>
      <c r="E1012" s="2">
        <v>0</v>
      </c>
      <c r="F1012" s="2">
        <v>0</v>
      </c>
      <c r="G1012" s="3">
        <f t="shared" si="38"/>
        <v>6492.8549800000001</v>
      </c>
      <c r="H1012" s="3">
        <f t="shared" si="35"/>
        <v>0.92999999993480742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126110.23</v>
      </c>
      <c r="D1013" s="2">
        <f>BILANCA!E8</f>
        <v>126110.23</v>
      </c>
      <c r="E1013" s="2">
        <v>0</v>
      </c>
      <c r="F1013" s="2">
        <v>0</v>
      </c>
      <c r="G1013" s="3">
        <f t="shared" si="38"/>
        <v>1134.99207</v>
      </c>
      <c r="H1013" s="3">
        <f t="shared" si="35"/>
        <v>0.45999999999185093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126110.23</v>
      </c>
      <c r="D1014" s="2">
        <f>BILANCA!E9</f>
        <v>126110.23</v>
      </c>
      <c r="E1014" s="2">
        <v>0</v>
      </c>
      <c r="F1014" s="2">
        <v>0</v>
      </c>
      <c r="G1014" s="3">
        <f t="shared" si="38"/>
        <v>1513.32276</v>
      </c>
      <c r="H1014" s="3">
        <f t="shared" si="35"/>
        <v>0.45999999999185093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934596.22</v>
      </c>
      <c r="D1017" s="2">
        <f>BILANCA!E12</f>
        <v>966750.28999999992</v>
      </c>
      <c r="E1017" s="2">
        <v>0</v>
      </c>
      <c r="F1017" s="2">
        <v>0</v>
      </c>
      <c r="G1017" s="3">
        <f t="shared" si="38"/>
        <v>20076.677599999999</v>
      </c>
      <c r="H1017" s="3">
        <f t="shared" si="35"/>
        <v>0.5099999998928979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852691.40999999992</v>
      </c>
      <c r="D1018" s="2">
        <f>BILANCA!E13</f>
        <v>880469.19</v>
      </c>
      <c r="E1018" s="2">
        <v>0</v>
      </c>
      <c r="F1018" s="2">
        <v>0</v>
      </c>
      <c r="G1018" s="3">
        <f t="shared" si="38"/>
        <v>20909.03832</v>
      </c>
      <c r="H1018" s="3">
        <f t="shared" si="35"/>
        <v>0.59999999986030161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1094126.1299999999</v>
      </c>
      <c r="D1020" s="2">
        <f>BILANCA!E15</f>
        <v>1121903.9099999999</v>
      </c>
      <c r="E1020" s="2">
        <v>0</v>
      </c>
      <c r="F1020" s="2">
        <v>0</v>
      </c>
      <c r="G1020" s="3">
        <f t="shared" si="38"/>
        <v>33379.339500000002</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241434.72</v>
      </c>
      <c r="D1023" s="2">
        <f>BILANCA!E18</f>
        <v>241434.72</v>
      </c>
      <c r="E1023" s="2">
        <v>0</v>
      </c>
      <c r="F1023" s="2">
        <v>0</v>
      </c>
      <c r="G1023" s="3">
        <f t="shared" si="38"/>
        <v>9415.9540799999995</v>
      </c>
      <c r="H1023" s="3">
        <f t="shared" si="35"/>
        <v>0.55999999999767169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50472.839999999967</v>
      </c>
      <c r="D1024" s="2">
        <f>BILANCA!E19</f>
        <v>51270.719999999972</v>
      </c>
      <c r="E1024" s="2">
        <v>0</v>
      </c>
      <c r="F1024" s="2">
        <v>0</v>
      </c>
      <c r="G1024" s="3">
        <f t="shared" si="38"/>
        <v>2142.1999199999991</v>
      </c>
      <c r="H1024" s="3">
        <f t="shared" si="35"/>
        <v>0.44000000006053597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216406.43</v>
      </c>
      <c r="D1025" s="2">
        <f>BILANCA!E20</f>
        <v>216406.43</v>
      </c>
      <c r="E1025" s="2">
        <v>0</v>
      </c>
      <c r="F1025" s="2">
        <v>0</v>
      </c>
      <c r="G1025" s="3">
        <f t="shared" si="38"/>
        <v>9738.2893499999991</v>
      </c>
      <c r="H1025" s="3">
        <f t="shared" si="35"/>
        <v>0.85999999998603016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6837.3</v>
      </c>
      <c r="D1026" s="2">
        <f>BILANCA!E21</f>
        <v>6837.3</v>
      </c>
      <c r="E1026" s="2">
        <v>0</v>
      </c>
      <c r="F1026" s="2">
        <v>0</v>
      </c>
      <c r="G1026" s="3">
        <f t="shared" si="38"/>
        <v>328.19040000000001</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16531.43</v>
      </c>
      <c r="D1027" s="2">
        <f>BILANCA!E22</f>
        <v>16531.43</v>
      </c>
      <c r="E1027" s="2">
        <v>0</v>
      </c>
      <c r="F1027" s="2">
        <v>0</v>
      </c>
      <c r="G1027" s="3">
        <f t="shared" si="38"/>
        <v>843.10293000000001</v>
      </c>
      <c r="H1027" s="3">
        <f t="shared" si="35"/>
        <v>0.86000000000058208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672.04</v>
      </c>
      <c r="D1029" s="2">
        <f>BILANCA!E24</f>
        <v>672.04</v>
      </c>
      <c r="E1029" s="2">
        <v>0</v>
      </c>
      <c r="F1029" s="2">
        <v>0</v>
      </c>
      <c r="G1029" s="3">
        <f t="shared" si="38"/>
        <v>38.306279999999994</v>
      </c>
      <c r="H1029" s="3">
        <f t="shared" si="35"/>
        <v>7.999999999992724E-2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7976.15</v>
      </c>
      <c r="D1030" s="2">
        <f>BILANCA!E25</f>
        <v>7976.15</v>
      </c>
      <c r="E1030" s="2">
        <v>0</v>
      </c>
      <c r="F1030" s="2">
        <v>0</v>
      </c>
      <c r="G1030" s="3">
        <f t="shared" si="38"/>
        <v>478.56899999999996</v>
      </c>
      <c r="H1030" s="3">
        <f t="shared" si="35"/>
        <v>0.2999999999992724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12495.66</v>
      </c>
      <c r="D1031" s="2">
        <f>BILANCA!E26</f>
        <v>13293.54</v>
      </c>
      <c r="E1031" s="2">
        <v>0</v>
      </c>
      <c r="F1031" s="2">
        <v>0</v>
      </c>
      <c r="G1031" s="3">
        <f t="shared" si="38"/>
        <v>820.73754000000008</v>
      </c>
      <c r="H1031" s="3">
        <f t="shared" si="35"/>
        <v>0.7999999999992724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210446.17</v>
      </c>
      <c r="D1033" s="2">
        <f>BILANCA!E28</f>
        <v>210446.17</v>
      </c>
      <c r="E1033" s="2">
        <v>0</v>
      </c>
      <c r="F1033" s="2">
        <v>0</v>
      </c>
      <c r="G1033" s="3">
        <f t="shared" si="38"/>
        <v>14520.78573</v>
      </c>
      <c r="H1033" s="3">
        <f t="shared" si="35"/>
        <v>0.34000000002561137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31128.16</v>
      </c>
      <c r="D1040" s="2">
        <f>BILANCA!E35</f>
        <v>33982.97</v>
      </c>
      <c r="E1040" s="2">
        <v>0</v>
      </c>
      <c r="F1040" s="2">
        <v>0</v>
      </c>
      <c r="G1040" s="3">
        <f t="shared" si="38"/>
        <v>2972.8229999999999</v>
      </c>
      <c r="H1040" s="3">
        <f t="shared" si="35"/>
        <v>0.18999999999869033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36445.57</v>
      </c>
      <c r="D1041" s="2">
        <f>BILANCA!E36</f>
        <v>39300.379999999997</v>
      </c>
      <c r="E1041" s="2">
        <v>0</v>
      </c>
      <c r="F1041" s="2">
        <v>0</v>
      </c>
      <c r="G1041" s="3">
        <f t="shared" si="38"/>
        <v>3566.4362300000003</v>
      </c>
      <c r="H1041" s="3">
        <f t="shared" si="35"/>
        <v>0.80999999999767169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5317.41</v>
      </c>
      <c r="D1045" s="2">
        <f>BILANCA!E40</f>
        <v>5317.41</v>
      </c>
      <c r="E1045" s="2">
        <v>0</v>
      </c>
      <c r="F1045" s="2">
        <v>0</v>
      </c>
      <c r="G1045" s="3">
        <f t="shared" si="38"/>
        <v>558.32805000000008</v>
      </c>
      <c r="H1045" s="3">
        <f t="shared" si="35"/>
        <v>0.81999999999970896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723.6</v>
      </c>
      <c r="E1046" s="2">
        <v>0</v>
      </c>
      <c r="F1046" s="2">
        <v>0</v>
      </c>
      <c r="G1046" s="3">
        <f t="shared" si="38"/>
        <v>52.099199999999996</v>
      </c>
      <c r="H1046" s="3">
        <f t="shared" si="35"/>
        <v>0.39999999999997726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723.6</v>
      </c>
      <c r="D1047" s="2">
        <f>BILANCA!E42</f>
        <v>723.6</v>
      </c>
      <c r="E1047" s="2">
        <v>0</v>
      </c>
      <c r="F1047" s="2">
        <v>0</v>
      </c>
      <c r="G1047" s="3">
        <f t="shared" si="38"/>
        <v>80.319599999999994</v>
      </c>
      <c r="H1047" s="3">
        <f t="shared" si="35"/>
        <v>0.79999999999995453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723.6</v>
      </c>
      <c r="D1049" s="2">
        <f>BILANCA!E44</f>
        <v>0</v>
      </c>
      <c r="E1049" s="2">
        <v>0</v>
      </c>
      <c r="F1049" s="2">
        <v>0</v>
      </c>
      <c r="G1049" s="3">
        <f t="shared" si="38"/>
        <v>28.220400000000001</v>
      </c>
      <c r="H1049" s="3">
        <f t="shared" si="35"/>
        <v>0.39999999999997726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303.8100000000004</v>
      </c>
      <c r="D1050" s="2">
        <f>BILANCA!E45</f>
        <v>303.8100000000004</v>
      </c>
      <c r="E1050" s="2">
        <v>0</v>
      </c>
      <c r="F1050" s="2">
        <v>0</v>
      </c>
      <c r="G1050" s="3">
        <f t="shared" si="38"/>
        <v>36.45720000000005</v>
      </c>
      <c r="H1050" s="3">
        <f t="shared" si="35"/>
        <v>0.37999999999919964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2603.29</v>
      </c>
      <c r="D1052" s="2">
        <f>BILANCA!E47</f>
        <v>2603.29</v>
      </c>
      <c r="E1052" s="2">
        <v>0</v>
      </c>
      <c r="F1052" s="2">
        <v>0</v>
      </c>
      <c r="G1052" s="3">
        <f t="shared" si="38"/>
        <v>328.01454000000001</v>
      </c>
      <c r="H1052" s="3">
        <f t="shared" si="35"/>
        <v>0.57999999999992724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1605.81</v>
      </c>
      <c r="D1054" s="2">
        <f>BILANCA!E49</f>
        <v>1605.81</v>
      </c>
      <c r="E1054" s="2">
        <v>0</v>
      </c>
      <c r="F1054" s="2">
        <v>0</v>
      </c>
      <c r="G1054" s="3">
        <f t="shared" si="38"/>
        <v>211.96691999999996</v>
      </c>
      <c r="H1054" s="3">
        <f t="shared" si="35"/>
        <v>0.38000000000010914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3905.29</v>
      </c>
      <c r="D1055" s="2">
        <f>BILANCA!E50</f>
        <v>3905.29</v>
      </c>
      <c r="E1055" s="2">
        <v>0</v>
      </c>
      <c r="F1055" s="2">
        <v>0</v>
      </c>
      <c r="G1055" s="3">
        <f t="shared" si="38"/>
        <v>527.21415000000002</v>
      </c>
      <c r="H1055" s="3">
        <f t="shared" si="35"/>
        <v>0.57999999999992724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31267.94</v>
      </c>
      <c r="D1059" s="2">
        <f>BILANCA!E54</f>
        <v>31609.24</v>
      </c>
      <c r="E1059" s="2">
        <v>0</v>
      </c>
      <c r="F1059" s="2">
        <v>0</v>
      </c>
      <c r="G1059" s="3">
        <f t="shared" si="38"/>
        <v>4629.8345800000006</v>
      </c>
      <c r="H1059" s="3">
        <f t="shared" si="35"/>
        <v>0.30000000000291038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31267.94</v>
      </c>
      <c r="D1060" s="2">
        <f>BILANCA!E55</f>
        <v>31609.24</v>
      </c>
      <c r="E1060" s="2">
        <v>0</v>
      </c>
      <c r="F1060" s="2">
        <v>0</v>
      </c>
      <c r="G1060" s="3">
        <f t="shared" si="38"/>
        <v>4724.3209999999999</v>
      </c>
      <c r="H1060" s="3">
        <f t="shared" si="35"/>
        <v>0.30000000000291038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88567.2</v>
      </c>
      <c r="D1074" s="2">
        <f>BILANCA!E69</f>
        <v>88089.420000000013</v>
      </c>
      <c r="E1074" s="2">
        <v>0</v>
      </c>
      <c r="F1074" s="2">
        <v>0</v>
      </c>
      <c r="G1074" s="3">
        <f t="shared" si="38"/>
        <v>16943.746560000003</v>
      </c>
      <c r="H1074" s="3">
        <f t="shared" si="35"/>
        <v>0.6200000000098953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626.66</v>
      </c>
      <c r="D1087" s="2">
        <f>BILANCA!E82</f>
        <v>1.66</v>
      </c>
      <c r="E1087" s="2">
        <v>0</v>
      </c>
      <c r="F1087" s="2">
        <v>0</v>
      </c>
      <c r="G1087" s="3">
        <f t="shared" si="38"/>
        <v>48.508459999999999</v>
      </c>
      <c r="H1087" s="3">
        <f t="shared" si="35"/>
        <v>0.68000000000003191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626.66</v>
      </c>
      <c r="D1092" s="2">
        <f>BILANCA!E87</f>
        <v>1.66</v>
      </c>
      <c r="E1092" s="2">
        <v>0</v>
      </c>
      <c r="F1092" s="2">
        <v>0</v>
      </c>
      <c r="G1092" s="3">
        <f t="shared" si="38"/>
        <v>51.658359999999995</v>
      </c>
      <c r="H1092" s="3">
        <f t="shared" si="35"/>
        <v>0.68000000000003191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8352.42</v>
      </c>
      <c r="D1152" s="2">
        <f>BILANCA!E147</f>
        <v>88087.760000000009</v>
      </c>
      <c r="E1152" s="2">
        <v>0</v>
      </c>
      <c r="F1152" s="2">
        <v>0</v>
      </c>
      <c r="G1152" s="3">
        <f t="shared" si="38"/>
        <v>26202.967479999999</v>
      </c>
      <c r="H1152" s="3">
        <f t="shared" si="41"/>
        <v>0.65999999999075953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68889.3</v>
      </c>
      <c r="E1155" s="2">
        <v>0</v>
      </c>
      <c r="F1155" s="2">
        <v>0</v>
      </c>
      <c r="G1155" s="3">
        <f t="shared" si="38"/>
        <v>19977.897000000001</v>
      </c>
      <c r="H1155" s="3">
        <f t="shared" si="41"/>
        <v>0.30000000000291038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68889.3</v>
      </c>
      <c r="E1161" s="2">
        <v>0</v>
      </c>
      <c r="F1161" s="2">
        <v>0</v>
      </c>
      <c r="G1161" s="3">
        <f t="shared" si="38"/>
        <v>20804.568599999999</v>
      </c>
      <c r="H1161" s="3">
        <f t="shared" si="41"/>
        <v>0.30000000000291038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75</v>
      </c>
      <c r="E1166" s="2">
        <v>0</v>
      </c>
      <c r="F1166" s="2">
        <v>0</v>
      </c>
      <c r="G1166" s="3">
        <f t="shared" si="38"/>
        <v>23.4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8352.42</v>
      </c>
      <c r="D1167" s="2">
        <f>BILANCA!E162</f>
        <v>19123.46</v>
      </c>
      <c r="E1167" s="2">
        <v>0</v>
      </c>
      <c r="F1167" s="2">
        <v>0</v>
      </c>
      <c r="G1167" s="3">
        <f t="shared" si="38"/>
        <v>7316.096379999999</v>
      </c>
      <c r="H1167" s="3">
        <f t="shared" si="41"/>
        <v>0.87999999999919964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79588.12</v>
      </c>
      <c r="D1176" s="2">
        <f>BILANCA!E171</f>
        <v>0</v>
      </c>
      <c r="E1176" s="2">
        <v>0</v>
      </c>
      <c r="F1176" s="2">
        <v>0</v>
      </c>
      <c r="G1176" s="3">
        <f t="shared" si="38"/>
        <v>13211.627920000001</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79588.12</v>
      </c>
      <c r="D1179" s="2">
        <f>BILANCA!E174</f>
        <v>0</v>
      </c>
      <c r="E1179" s="2">
        <v>0</v>
      </c>
      <c r="F1179" s="2">
        <v>0</v>
      </c>
      <c r="G1179" s="3">
        <f t="shared" si="38"/>
        <v>13450.39228</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1149273.6499999999</v>
      </c>
      <c r="D1180" s="2">
        <f>BILANCA!E176</f>
        <v>1180949.94</v>
      </c>
      <c r="E1180" s="2">
        <v>0</v>
      </c>
      <c r="F1180" s="2">
        <v>0</v>
      </c>
      <c r="G1180" s="3">
        <f t="shared" si="38"/>
        <v>596899.50010000006</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93608.19</v>
      </c>
      <c r="D1181" s="2">
        <f>BILANCA!E177</f>
        <v>93077.48</v>
      </c>
      <c r="E1181" s="2">
        <v>0</v>
      </c>
      <c r="F1181" s="2">
        <v>0</v>
      </c>
      <c r="G1181" s="3">
        <f t="shared" si="38"/>
        <v>47839.498650000009</v>
      </c>
      <c r="H1181" s="3">
        <f t="shared" si="41"/>
        <v>0.66999999999825377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93608.19</v>
      </c>
      <c r="D1182" s="2">
        <f>BILANCA!E178</f>
        <v>93077.48</v>
      </c>
      <c r="E1182" s="2">
        <v>0</v>
      </c>
      <c r="F1182" s="2">
        <v>0</v>
      </c>
      <c r="G1182" s="3">
        <f t="shared" si="38"/>
        <v>48119.261799999993</v>
      </c>
      <c r="H1182" s="3">
        <f t="shared" si="41"/>
        <v>0.66999999999825377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78702.710000000006</v>
      </c>
      <c r="D1183" s="2">
        <f>BILANCA!E179</f>
        <v>80685.47</v>
      </c>
      <c r="E1183" s="2">
        <v>0</v>
      </c>
      <c r="F1183" s="2">
        <v>0</v>
      </c>
      <c r="G1183" s="3">
        <f t="shared" si="38"/>
        <v>41532.741450000001</v>
      </c>
      <c r="H1183" s="3">
        <f t="shared" si="41"/>
        <v>0.75999999999476131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14905.48</v>
      </c>
      <c r="D1184" s="2">
        <f>BILANCA!E180</f>
        <v>12392.01</v>
      </c>
      <c r="E1184" s="2">
        <v>0</v>
      </c>
      <c r="F1184" s="2">
        <v>0</v>
      </c>
      <c r="G1184" s="3">
        <f t="shared" si="38"/>
        <v>6905.973</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1055665.46</v>
      </c>
      <c r="D1255" s="2">
        <f>BILANCA!E251</f>
        <v>1087872.46</v>
      </c>
      <c r="E1255" s="2">
        <v>0</v>
      </c>
      <c r="F1255" s="2">
        <v>0</v>
      </c>
      <c r="G1255" s="3">
        <f t="shared" si="38"/>
        <v>791695.54310000001</v>
      </c>
      <c r="H1255" s="3">
        <f t="shared" si="41"/>
        <v>0.91999999992549419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1060706.45</v>
      </c>
      <c r="D1256" s="2">
        <f>BILANCA!E252</f>
        <v>1018916.18</v>
      </c>
      <c r="E1256" s="2">
        <v>0</v>
      </c>
      <c r="F1256" s="2">
        <v>0</v>
      </c>
      <c r="G1256" s="3">
        <f t="shared" si="38"/>
        <v>762240.54726000002</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1060706.45</v>
      </c>
      <c r="D1257" s="2">
        <f>BILANCA!E253</f>
        <v>1018916.18</v>
      </c>
      <c r="E1257" s="2">
        <v>0</v>
      </c>
      <c r="F1257" s="2">
        <v>0</v>
      </c>
      <c r="G1257" s="3">
        <f t="shared" si="38"/>
        <v>765339.08606999996</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-5040.9899999999907</v>
      </c>
      <c r="D1259" s="2">
        <f>BILANCA!E255</f>
        <v>-8.0200000000186265</v>
      </c>
      <c r="E1259" s="2">
        <v>0</v>
      </c>
      <c r="F1259" s="2">
        <v>0</v>
      </c>
      <c r="G1259" s="3">
        <f t="shared" si="38"/>
        <v>-1259.200470000007</v>
      </c>
      <c r="H1259" s="3">
        <f t="shared" si="41"/>
        <v>3.0000000027939677E-2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267110.21000000002</v>
      </c>
      <c r="D1260" s="2">
        <f>BILANCA!E256</f>
        <v>272143.18</v>
      </c>
      <c r="E1260" s="2">
        <v>0</v>
      </c>
      <c r="F1260" s="2">
        <v>0</v>
      </c>
      <c r="G1260" s="3">
        <f t="shared" si="38"/>
        <v>202849.14250000002</v>
      </c>
      <c r="H1260" s="3">
        <f t="shared" si="41"/>
        <v>0.39000000001396984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267110.21000000002</v>
      </c>
      <c r="D1261" s="2">
        <f>BILANCA!E257</f>
        <v>272143.18</v>
      </c>
      <c r="E1261" s="2">
        <v>0</v>
      </c>
      <c r="F1261" s="2">
        <v>0</v>
      </c>
      <c r="G1261" s="3">
        <f t="shared" si="38"/>
        <v>203660.53907</v>
      </c>
      <c r="H1261" s="3">
        <f t="shared" si="41"/>
        <v>0.39000000001396984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272151.2</v>
      </c>
      <c r="D1264" s="2">
        <f>BILANCA!E260</f>
        <v>272151.2</v>
      </c>
      <c r="E1264" s="2">
        <v>0</v>
      </c>
      <c r="F1264" s="2">
        <v>0</v>
      </c>
      <c r="G1264" s="3">
        <f t="shared" si="38"/>
        <v>207379.2144</v>
      </c>
      <c r="H1264" s="3">
        <f t="shared" si="41"/>
        <v>0.40000000002328306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272151.2</v>
      </c>
      <c r="D1266" s="2">
        <f>BILANCA!E262</f>
        <v>272151.2</v>
      </c>
      <c r="E1266" s="2">
        <v>0</v>
      </c>
      <c r="F1266" s="2">
        <v>0</v>
      </c>
      <c r="G1266" s="3">
        <f t="shared" si="38"/>
        <v>209012.12160000001</v>
      </c>
      <c r="H1266" s="3">
        <f t="shared" si="41"/>
        <v>0.40000000002328306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68964.3</v>
      </c>
      <c r="E1278" s="2">
        <v>0</v>
      </c>
      <c r="F1278" s="2">
        <v>0</v>
      </c>
      <c r="G1278" s="3">
        <f t="shared" si="38"/>
        <v>36964.864800000003</v>
      </c>
      <c r="H1278" s="3">
        <f t="shared" si="41"/>
        <v>0.30000000000291038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68889.3</v>
      </c>
      <c r="E1281" s="2">
        <v>0</v>
      </c>
      <c r="F1281" s="2">
        <v>0</v>
      </c>
      <c r="G1281" s="3">
        <f t="shared" si="48"/>
        <v>37338.000600000007</v>
      </c>
      <c r="H1281" s="3">
        <f t="shared" si="49"/>
        <v>0.30000000000291038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68889.3</v>
      </c>
      <c r="E1287" s="2">
        <v>0</v>
      </c>
      <c r="F1287" s="2">
        <v>0</v>
      </c>
      <c r="G1287" s="3">
        <f t="shared" si="48"/>
        <v>38164.672200000008</v>
      </c>
      <c r="H1287" s="3">
        <f t="shared" si="49"/>
        <v>0.30000000000291038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75</v>
      </c>
      <c r="E1292" s="2">
        <v>0</v>
      </c>
      <c r="F1292" s="2">
        <v>0</v>
      </c>
      <c r="G1292" s="3">
        <f t="shared" si="48"/>
        <v>42.3</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8352.42</v>
      </c>
      <c r="D1306" s="2">
        <f>BILANCA!E303</f>
        <v>88087.76</v>
      </c>
      <c r="E1306" s="2">
        <v>0</v>
      </c>
      <c r="F1306" s="2">
        <v>0</v>
      </c>
      <c r="G1306" s="3">
        <f t="shared" si="38"/>
        <v>54620.270239999991</v>
      </c>
      <c r="H1306" s="3">
        <f t="shared" si="41"/>
        <v>0.66000000000531145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626.66</v>
      </c>
      <c r="D1312" s="2">
        <f>BILANCA!E309</f>
        <v>1.66</v>
      </c>
      <c r="E1312" s="2">
        <v>0</v>
      </c>
      <c r="F1312" s="2">
        <v>0</v>
      </c>
      <c r="G1312" s="3">
        <f t="shared" si="52"/>
        <v>190.25396000000001</v>
      </c>
      <c r="H1312" s="3">
        <f t="shared" si="41"/>
        <v>0.68000000000003191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8352.42</v>
      </c>
      <c r="D1338" s="2">
        <f>BILANCA!E335</f>
        <v>19123.46</v>
      </c>
      <c r="E1338" s="2">
        <v>0</v>
      </c>
      <c r="F1338" s="2">
        <v>0</v>
      </c>
      <c r="G1338" s="3">
        <f t="shared" si="52"/>
        <v>15284.58352</v>
      </c>
      <c r="H1338" s="3">
        <f t="shared" si="41"/>
        <v>0.87999999999919964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3995.22</v>
      </c>
      <c r="D1339" s="2">
        <f>BILANCA!E336</f>
        <v>0</v>
      </c>
      <c r="E1339" s="2">
        <v>0</v>
      </c>
      <c r="F1339" s="2">
        <v>0</v>
      </c>
      <c r="G1339" s="3">
        <f t="shared" si="52"/>
        <v>1314.4273800000001</v>
      </c>
      <c r="H1339" s="3">
        <f t="shared" si="41"/>
        <v>0.21999999999979991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89612.97</v>
      </c>
      <c r="D1340" s="2">
        <f>BILANCA!E337</f>
        <v>93077.48</v>
      </c>
      <c r="E1340" s="2">
        <v>0</v>
      </c>
      <c r="F1340" s="2">
        <v>0</v>
      </c>
      <c r="G1340" s="3">
        <f t="shared" si="52"/>
        <v>91003.416900000011</v>
      </c>
      <c r="H1340" s="3">
        <f t="shared" si="41"/>
        <v>0.50999999999476131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1058287.8399999999</v>
      </c>
      <c r="D1510" s="2">
        <f>'RAS-funkcijski'!E114</f>
        <v>1242867</v>
      </c>
      <c r="E1510" s="2">
        <v>0</v>
      </c>
      <c r="F1510" s="2">
        <v>0</v>
      </c>
      <c r="G1510" s="3">
        <f t="shared" si="52"/>
        <v>389842.40239999996</v>
      </c>
      <c r="H1510" s="3">
        <f t="shared" si="63"/>
        <v>0.16000000014901161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1027610.19</v>
      </c>
      <c r="D1511" s="2">
        <f>'RAS-funkcijski'!E115</f>
        <v>1211486.8999999999</v>
      </c>
      <c r="E1511" s="2">
        <v>0</v>
      </c>
      <c r="F1511" s="2">
        <v>0</v>
      </c>
      <c r="G1511" s="3">
        <f t="shared" si="52"/>
        <v>383014.82289000001</v>
      </c>
      <c r="H1511" s="3">
        <f t="shared" si="63"/>
        <v>0.2900000000372529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1027610.19</v>
      </c>
      <c r="D1513" s="2">
        <f>'RAS-funkcijski'!E117</f>
        <v>1211486.8999999999</v>
      </c>
      <c r="E1513" s="2">
        <v>0</v>
      </c>
      <c r="F1513" s="2">
        <v>0</v>
      </c>
      <c r="G1513" s="3">
        <f t="shared" si="52"/>
        <v>389915.99086999998</v>
      </c>
      <c r="H1513" s="3">
        <f t="shared" si="63"/>
        <v>0.2900000000372529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30677.65</v>
      </c>
      <c r="D1522" s="2">
        <f>'RAS-funkcijski'!E126</f>
        <v>31380.1</v>
      </c>
      <c r="E1522" s="2">
        <v>0</v>
      </c>
      <c r="F1522" s="2">
        <v>0</v>
      </c>
      <c r="G1522" s="3">
        <f t="shared" si="52"/>
        <v>11399.4177</v>
      </c>
      <c r="H1522" s="3">
        <f t="shared" si="63"/>
        <v>0.44999999999708962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1058287.8399999999</v>
      </c>
      <c r="D1537" s="14">
        <f>'RAS-funkcijski'!E141</f>
        <v>1242867</v>
      </c>
      <c r="E1537" s="14">
        <v>0</v>
      </c>
      <c r="F1537" s="14">
        <v>0</v>
      </c>
      <c r="G1537" s="15">
        <f t="shared" si="52"/>
        <v>485530.99208</v>
      </c>
      <c r="H1537" s="15">
        <f t="shared" si="63"/>
        <v>0.16000000014901161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31771.77</v>
      </c>
      <c r="D1538" s="7">
        <f>'P-VRIO'!E5</f>
        <v>0</v>
      </c>
      <c r="E1538" s="7">
        <v>0</v>
      </c>
      <c r="F1538" s="7">
        <v>0</v>
      </c>
      <c r="G1538" s="8">
        <f t="shared" si="52"/>
        <v>31.77177</v>
      </c>
      <c r="H1538" s="8">
        <f t="shared" si="63"/>
        <v>0.22999999999956344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341.3</v>
      </c>
      <c r="D1539" s="2">
        <f>'P-VRIO'!E6</f>
        <v>0</v>
      </c>
      <c r="E1539" s="2">
        <v>0</v>
      </c>
      <c r="F1539" s="2">
        <v>0</v>
      </c>
      <c r="G1539" s="3">
        <f t="shared" si="52"/>
        <v>0.68259999999999998</v>
      </c>
      <c r="H1539" s="3">
        <f t="shared" si="63"/>
        <v>0.30000000000001137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341.3</v>
      </c>
      <c r="D1540" s="2">
        <f>'P-VRIO'!E7</f>
        <v>0</v>
      </c>
      <c r="E1540" s="2">
        <v>0</v>
      </c>
      <c r="F1540" s="2">
        <v>0</v>
      </c>
      <c r="G1540" s="3">
        <f t="shared" si="52"/>
        <v>1.0239</v>
      </c>
      <c r="H1540" s="3">
        <f t="shared" si="63"/>
        <v>0.30000000000001137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341.3</v>
      </c>
      <c r="D1544" s="2">
        <f>'P-VRIO'!E11</f>
        <v>0</v>
      </c>
      <c r="E1544" s="2">
        <v>0</v>
      </c>
      <c r="F1544" s="2">
        <v>0</v>
      </c>
      <c r="G1544" s="3">
        <f t="shared" si="52"/>
        <v>2.3891</v>
      </c>
      <c r="H1544" s="3">
        <f t="shared" si="63"/>
        <v>0.30000000000001137</v>
      </c>
      <c r="I1544" s="11">
        <f t="shared" si="64"/>
        <v>0.71673000000002718</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31430.47</v>
      </c>
      <c r="D1555" s="2">
        <f>'P-VRIO'!E22</f>
        <v>0</v>
      </c>
      <c r="E1555" s="2">
        <v>0</v>
      </c>
      <c r="F1555" s="2">
        <v>0</v>
      </c>
      <c r="G1555" s="3">
        <f t="shared" si="52"/>
        <v>565.74846000000002</v>
      </c>
      <c r="H1555" s="3">
        <f t="shared" si="63"/>
        <v>0.47000000000116415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31430.47</v>
      </c>
      <c r="D1556" s="2">
        <f>'P-VRIO'!E23</f>
        <v>0</v>
      </c>
      <c r="E1556" s="2">
        <v>0</v>
      </c>
      <c r="F1556" s="2">
        <v>0</v>
      </c>
      <c r="G1556" s="3">
        <f t="shared" si="52"/>
        <v>597.17893000000004</v>
      </c>
      <c r="H1556" s="3">
        <f t="shared" si="63"/>
        <v>0.47000000000116415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31430.47</v>
      </c>
      <c r="D1558" s="2">
        <f>'P-VRIO'!E25</f>
        <v>0</v>
      </c>
      <c r="E1558" s="2">
        <v>0</v>
      </c>
      <c r="F1558" s="2">
        <v>0</v>
      </c>
      <c r="G1558" s="3">
        <f t="shared" si="52"/>
        <v>660.03987000000006</v>
      </c>
      <c r="H1558" s="3">
        <f t="shared" si="63"/>
        <v>0.47000000000116415</v>
      </c>
      <c r="I1558" s="11">
        <f t="shared" si="66"/>
        <v>310.21873890076841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93608.19</v>
      </c>
      <c r="D1582" s="7"/>
      <c r="E1582" s="7">
        <v>0</v>
      </c>
      <c r="F1582" s="7">
        <v>0</v>
      </c>
      <c r="G1582" s="8">
        <f t="shared" ref="G1582:G1686" si="70">B1582/1000*C1582</f>
        <v>93.608190000000008</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93077.48</v>
      </c>
      <c r="D1583" s="2">
        <v>0</v>
      </c>
      <c r="E1583" s="2">
        <v>0</v>
      </c>
      <c r="F1583" s="2">
        <v>0</v>
      </c>
      <c r="G1583" s="3">
        <f t="shared" si="70"/>
        <v>186.15495999999999</v>
      </c>
      <c r="H1583" s="3">
        <f t="shared" si="71"/>
        <v>0.47999999999592546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93077.48</v>
      </c>
      <c r="D1585" s="2">
        <v>0</v>
      </c>
      <c r="E1585" s="2">
        <v>0</v>
      </c>
      <c r="F1585" s="2">
        <v>0</v>
      </c>
      <c r="G1585" s="3">
        <f t="shared" si="70"/>
        <v>372.30991999999998</v>
      </c>
      <c r="H1585" s="3">
        <f t="shared" si="71"/>
        <v>0.47999999999592546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80685.47</v>
      </c>
      <c r="D1586" s="2">
        <v>0</v>
      </c>
      <c r="E1586" s="2">
        <v>0</v>
      </c>
      <c r="F1586" s="2">
        <v>0</v>
      </c>
      <c r="G1586" s="3">
        <f t="shared" si="70"/>
        <v>403.42734999999999</v>
      </c>
      <c r="H1586" s="3">
        <f t="shared" si="71"/>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12392.01</v>
      </c>
      <c r="D1587" s="2">
        <v>0</v>
      </c>
      <c r="E1587" s="2">
        <v>0</v>
      </c>
      <c r="F1587" s="2">
        <v>0</v>
      </c>
      <c r="G1587" s="3">
        <f t="shared" si="70"/>
        <v>74.352060000000009</v>
      </c>
      <c r="H1587" s="3">
        <f t="shared" si="71"/>
        <v>1.0000000000218279E-2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93608.19</v>
      </c>
      <c r="D1602" s="2">
        <v>0</v>
      </c>
      <c r="E1602" s="2">
        <v>0</v>
      </c>
      <c r="F1602" s="2">
        <v>0</v>
      </c>
      <c r="G1602" s="3">
        <f t="shared" si="70"/>
        <v>1965.7719900000002</v>
      </c>
      <c r="H1602" s="3">
        <f t="shared" si="71"/>
        <v>0.19000000000232831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93608.19</v>
      </c>
      <c r="D1604" s="2">
        <v>0</v>
      </c>
      <c r="E1604" s="2">
        <v>0</v>
      </c>
      <c r="F1604" s="2">
        <v>0</v>
      </c>
      <c r="G1604" s="3">
        <f t="shared" si="70"/>
        <v>2152.98837</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93608.19</v>
      </c>
      <c r="D1605" s="2">
        <v>0</v>
      </c>
      <c r="E1605" s="2">
        <v>0</v>
      </c>
      <c r="F1605" s="2">
        <v>0</v>
      </c>
      <c r="G1605" s="3">
        <f t="shared" si="70"/>
        <v>2246.59656</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93077.479999999981</v>
      </c>
      <c r="D1621" s="2">
        <v>0</v>
      </c>
      <c r="E1621" s="2">
        <v>0</v>
      </c>
      <c r="F1621" s="2">
        <v>0</v>
      </c>
      <c r="G1621" s="3">
        <f t="shared" si="70"/>
        <v>3723.0991999999992</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93077.48</v>
      </c>
      <c r="D1681" s="2">
        <v>0</v>
      </c>
      <c r="E1681" s="2">
        <v>0</v>
      </c>
      <c r="F1681" s="2">
        <v>0</v>
      </c>
      <c r="G1681" s="3">
        <f t="shared" si="70"/>
        <v>9307.7479999999996</v>
      </c>
      <c r="H1681" s="3">
        <f t="shared" si="71"/>
        <v>0.47999999999592546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93077.48</v>
      </c>
      <c r="D1683" s="2">
        <v>0</v>
      </c>
      <c r="E1683" s="2">
        <v>0</v>
      </c>
      <c r="F1683" s="2">
        <v>0</v>
      </c>
      <c r="G1683" s="3">
        <f t="shared" si="70"/>
        <v>9493.9029599999994</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1" t="s">
        <v>2128</v>
      </c>
      <c r="B59" s="411" t="s">
        <v>2129</v>
      </c>
      <c r="C59" s="41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23163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1982</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1983</v>
      </c>
      <c r="G12" s="357"/>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1063663.74</v>
      </c>
      <c r="I17" s="275">
        <f>'PR-RAS'!E6</f>
        <v>1174580.6300000001</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1054435.6400000001</v>
      </c>
      <c r="I18" s="275">
        <f>'PR-RAS'!E152</f>
        <v>1211436.53</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5040.9900000001071</v>
      </c>
      <c r="I20" s="275">
        <f>'PR-RAS'!E650</f>
        <v>8.0199999998731073</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1060706.45</v>
      </c>
      <c r="I22" s="275">
        <f>BILANCA!E7</f>
        <v>1092860.52</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88567.2</v>
      </c>
      <c r="I23" s="275">
        <f>BILANCA!E69</f>
        <v>88089.420000000013</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93608.19</v>
      </c>
      <c r="I24" s="275">
        <f>BILANCA!E177</f>
        <v>93077.48</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1055665.46</v>
      </c>
      <c r="I25" s="275">
        <f>BILANCA!E251</f>
        <v>1087872.46</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1058287.8399999999</v>
      </c>
      <c r="I30" s="275">
        <f>'RAS-funkcijski'!E114</f>
        <v>1242867</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1058287.8399999999</v>
      </c>
      <c r="I31" s="275">
        <f>'RAS-funkcijski'!E141</f>
        <v>1242867</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31771.77</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31430.47</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93608.19</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93077.479999999981</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93077.48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D656" sqref="D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1063663.74</v>
      </c>
      <c r="E6" s="60">
        <f>E7+E43+E49+E82+E106+E125+E134+E140</f>
        <v>1174580.6300000001</v>
      </c>
      <c r="F6" s="45">
        <f t="shared" ref="F6:F132" si="0">IF(D6&lt;&gt;0,IF(E6/D6&gt;=100,"&gt;&gt;100",E6/D6*100),"-")</f>
        <v>110.4278152792912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989800.47</v>
      </c>
      <c r="E49" s="60">
        <f>E50+E53+E58+E61+E64+E68+E71+E74+E77</f>
        <v>1040445.79</v>
      </c>
      <c r="F49" s="45">
        <f t="shared" si="0"/>
        <v>105.11672014057541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14016</v>
      </c>
      <c r="E58" s="60">
        <f t="shared" si="9"/>
        <v>8042</v>
      </c>
      <c r="F58" s="45">
        <f t="shared" si="0"/>
        <v>57.377283105022833</v>
      </c>
    </row>
    <row r="59" spans="1:6" ht="24" x14ac:dyDescent="0.2">
      <c r="A59" s="63">
        <v>6331</v>
      </c>
      <c r="B59" s="65" t="s">
        <v>121</v>
      </c>
      <c r="C59" s="247" t="s">
        <v>122</v>
      </c>
      <c r="D59" s="194">
        <v>14016</v>
      </c>
      <c r="E59" s="194">
        <v>8042</v>
      </c>
      <c r="F59" s="45">
        <f t="shared" si="0"/>
        <v>57.377283105022833</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975784.47</v>
      </c>
      <c r="E68" s="60">
        <f t="shared" si="11"/>
        <v>1032403.79</v>
      </c>
      <c r="F68" s="45">
        <f t="shared" si="0"/>
        <v>105.80244118867768</v>
      </c>
    </row>
    <row r="69" spans="1:6" ht="12.75" customHeight="1" x14ac:dyDescent="0.2">
      <c r="A69" s="63" t="s">
        <v>141</v>
      </c>
      <c r="B69" s="64" t="s">
        <v>142</v>
      </c>
      <c r="C69" s="247" t="s">
        <v>141</v>
      </c>
      <c r="D69" s="194">
        <v>964560.64</v>
      </c>
      <c r="E69" s="194">
        <v>1029858.98</v>
      </c>
      <c r="F69" s="45">
        <f t="shared" si="0"/>
        <v>106.76974959293383</v>
      </c>
    </row>
    <row r="70" spans="1:6" ht="24" x14ac:dyDescent="0.2">
      <c r="A70" s="63" t="s">
        <v>143</v>
      </c>
      <c r="B70" s="64" t="s">
        <v>144</v>
      </c>
      <c r="C70" s="247" t="s">
        <v>143</v>
      </c>
      <c r="D70" s="194">
        <v>11223.83</v>
      </c>
      <c r="E70" s="194">
        <v>2544.81</v>
      </c>
      <c r="F70" s="45">
        <f t="shared" si="0"/>
        <v>22.673276412775316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0.01</v>
      </c>
      <c r="F82" s="45" t="str">
        <f t="shared" si="0"/>
        <v>-</v>
      </c>
    </row>
    <row r="83" spans="1:6" ht="12.75" customHeight="1" x14ac:dyDescent="0.2">
      <c r="A83" s="63">
        <v>641</v>
      </c>
      <c r="B83" s="64" t="s">
        <v>169</v>
      </c>
      <c r="C83" s="247" t="s">
        <v>170</v>
      </c>
      <c r="D83" s="60">
        <f t="shared" ref="D83:E83" si="16">SUM(D84:D90)</f>
        <v>0</v>
      </c>
      <c r="E83" s="60">
        <f t="shared" si="16"/>
        <v>0.01</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0.01</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94.37</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94.37</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94.37</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1120</v>
      </c>
      <c r="E125" s="60">
        <f t="shared" si="22"/>
        <v>16330</v>
      </c>
      <c r="F125" s="45">
        <f t="shared" si="0"/>
        <v>1458.0357142857142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1120</v>
      </c>
      <c r="E129" s="60">
        <f t="shared" si="24"/>
        <v>16330</v>
      </c>
      <c r="F129" s="45">
        <f t="shared" si="0"/>
        <v>1458.0357142857142</v>
      </c>
    </row>
    <row r="130" spans="1:6" ht="12.75" customHeight="1" x14ac:dyDescent="0.2">
      <c r="A130" s="63">
        <v>6631</v>
      </c>
      <c r="B130" s="65" t="s">
        <v>263</v>
      </c>
      <c r="C130" s="247" t="s">
        <v>264</v>
      </c>
      <c r="D130" s="194">
        <v>0</v>
      </c>
      <c r="E130" s="194">
        <v>1430</v>
      </c>
      <c r="F130" s="45" t="str">
        <f t="shared" si="0"/>
        <v>-</v>
      </c>
    </row>
    <row r="131" spans="1:6" ht="12.75" customHeight="1" x14ac:dyDescent="0.2">
      <c r="A131" s="63">
        <v>6632</v>
      </c>
      <c r="B131" s="182" t="s">
        <v>265</v>
      </c>
      <c r="C131" s="247" t="s">
        <v>266</v>
      </c>
      <c r="D131" s="194">
        <v>1120</v>
      </c>
      <c r="E131" s="194">
        <v>14900</v>
      </c>
      <c r="F131" s="45">
        <f t="shared" si="0"/>
        <v>1330.3571428571429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72648.899999999994</v>
      </c>
      <c r="E134" s="60">
        <f t="shared" si="25"/>
        <v>117804.83</v>
      </c>
      <c r="F134" s="45">
        <f t="shared" ref="F134:F229" si="26">IF(D134&lt;&gt;0,IF(E134/D134&gt;=100,"&gt;&gt;100",E134/D134*100),"-")</f>
        <v>162.15638502441195</v>
      </c>
    </row>
    <row r="135" spans="1:6" ht="24" x14ac:dyDescent="0.2">
      <c r="A135" s="63">
        <v>671</v>
      </c>
      <c r="B135" s="182" t="s">
        <v>273</v>
      </c>
      <c r="C135" s="247" t="s">
        <v>274</v>
      </c>
      <c r="D135" s="60">
        <f t="shared" ref="D135:E135" si="27">SUM(D136:D138)</f>
        <v>72648.899999999994</v>
      </c>
      <c r="E135" s="60">
        <f t="shared" si="27"/>
        <v>117804.83</v>
      </c>
      <c r="F135" s="45">
        <f t="shared" si="26"/>
        <v>162.15638502441195</v>
      </c>
    </row>
    <row r="136" spans="1:6" ht="12.75" customHeight="1" x14ac:dyDescent="0.2">
      <c r="A136" s="63">
        <v>6711</v>
      </c>
      <c r="B136" s="65" t="s">
        <v>275</v>
      </c>
      <c r="C136" s="247" t="s">
        <v>276</v>
      </c>
      <c r="D136" s="194">
        <v>69523.899999999994</v>
      </c>
      <c r="E136" s="194">
        <v>89229.17</v>
      </c>
      <c r="F136" s="45">
        <f t="shared" si="26"/>
        <v>128.34315969040864</v>
      </c>
    </row>
    <row r="137" spans="1:6" ht="24" x14ac:dyDescent="0.2">
      <c r="A137" s="63">
        <v>6712</v>
      </c>
      <c r="B137" s="182" t="s">
        <v>277</v>
      </c>
      <c r="C137" s="247" t="s">
        <v>278</v>
      </c>
      <c r="D137" s="194">
        <v>3125</v>
      </c>
      <c r="E137" s="194">
        <v>28575.66</v>
      </c>
      <c r="F137" s="45">
        <f t="shared" si="26"/>
        <v>914.42111999999986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1054435.6400000001</v>
      </c>
      <c r="E152" s="60">
        <f>E153+E164+E202+E221+E230+E262+E273</f>
        <v>1211436.53</v>
      </c>
      <c r="F152" s="45">
        <f t="shared" si="26"/>
        <v>114.88956594828299</v>
      </c>
    </row>
    <row r="153" spans="1:6" ht="12.75" customHeight="1" x14ac:dyDescent="0.2">
      <c r="A153" s="63">
        <v>31</v>
      </c>
      <c r="B153" s="64" t="s">
        <v>308</v>
      </c>
      <c r="C153" s="247" t="s">
        <v>3</v>
      </c>
      <c r="D153" s="60">
        <f t="shared" ref="D153:E153" si="30">D154+D159+D160</f>
        <v>913625.18</v>
      </c>
      <c r="E153" s="60">
        <f t="shared" si="30"/>
        <v>1053790.27</v>
      </c>
      <c r="F153" s="45">
        <f t="shared" si="26"/>
        <v>115.34164043070705</v>
      </c>
    </row>
    <row r="154" spans="1:6" ht="12.75" customHeight="1" x14ac:dyDescent="0.2">
      <c r="A154" s="63">
        <v>311</v>
      </c>
      <c r="B154" s="64" t="s">
        <v>309</v>
      </c>
      <c r="C154" s="247" t="s">
        <v>310</v>
      </c>
      <c r="D154" s="60">
        <f t="shared" ref="D154:E154" si="31">SUM(D155:D158)</f>
        <v>758998.9</v>
      </c>
      <c r="E154" s="60">
        <f t="shared" si="31"/>
        <v>879600.18</v>
      </c>
      <c r="F154" s="45">
        <f t="shared" si="26"/>
        <v>115.88951973448182</v>
      </c>
    </row>
    <row r="155" spans="1:6" ht="12.75" customHeight="1" x14ac:dyDescent="0.2">
      <c r="A155" s="63">
        <v>3111</v>
      </c>
      <c r="B155" s="64" t="s">
        <v>311</v>
      </c>
      <c r="C155" s="247" t="s">
        <v>312</v>
      </c>
      <c r="D155" s="194">
        <v>733625.9</v>
      </c>
      <c r="E155" s="194">
        <v>844915.27</v>
      </c>
      <c r="F155" s="45">
        <f t="shared" si="26"/>
        <v>115.1697711326713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267.05</v>
      </c>
      <c r="E157" s="194">
        <v>1697.73</v>
      </c>
      <c r="F157" s="45">
        <f t="shared" si="26"/>
        <v>635.73488110840663</v>
      </c>
    </row>
    <row r="158" spans="1:6" ht="12.75" customHeight="1" x14ac:dyDescent="0.2">
      <c r="A158" s="63">
        <v>3114</v>
      </c>
      <c r="B158" s="65" t="s">
        <v>317</v>
      </c>
      <c r="C158" s="247" t="s">
        <v>318</v>
      </c>
      <c r="D158" s="194">
        <v>25105.95</v>
      </c>
      <c r="E158" s="194">
        <v>32987.18</v>
      </c>
      <c r="F158" s="45">
        <f t="shared" si="26"/>
        <v>131.39188120744285</v>
      </c>
    </row>
    <row r="159" spans="1:6" ht="12.75" customHeight="1" x14ac:dyDescent="0.2">
      <c r="A159" s="63">
        <v>312</v>
      </c>
      <c r="B159" s="65" t="s">
        <v>319</v>
      </c>
      <c r="C159" s="247" t="s">
        <v>320</v>
      </c>
      <c r="D159" s="194">
        <v>29272.04</v>
      </c>
      <c r="E159" s="194">
        <v>28876.31</v>
      </c>
      <c r="F159" s="45">
        <f t="shared" si="26"/>
        <v>98.648095588828113</v>
      </c>
    </row>
    <row r="160" spans="1:6" ht="12.75" customHeight="1" x14ac:dyDescent="0.2">
      <c r="A160" s="63">
        <v>313</v>
      </c>
      <c r="B160" s="65" t="s">
        <v>321</v>
      </c>
      <c r="C160" s="247" t="s">
        <v>322</v>
      </c>
      <c r="D160" s="60">
        <f t="shared" ref="D160:E160" si="32">SUM(D161:D163)</f>
        <v>125354.24000000001</v>
      </c>
      <c r="E160" s="60">
        <f t="shared" si="32"/>
        <v>145313.78</v>
      </c>
      <c r="F160" s="45">
        <f t="shared" si="26"/>
        <v>115.92250888362452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125354.24000000001</v>
      </c>
      <c r="E162" s="194">
        <v>145313.78</v>
      </c>
      <c r="F162" s="45">
        <f t="shared" si="26"/>
        <v>115.92250888362452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129380.44</v>
      </c>
      <c r="E164" s="60">
        <f>E165+E170+E178+E188+E189+E194</f>
        <v>145188.66</v>
      </c>
      <c r="F164" s="45">
        <f t="shared" si="26"/>
        <v>112.2184002465906</v>
      </c>
    </row>
    <row r="165" spans="1:6" ht="12.75" customHeight="1" x14ac:dyDescent="0.2">
      <c r="A165" s="63">
        <v>321</v>
      </c>
      <c r="B165" s="64" t="s">
        <v>331</v>
      </c>
      <c r="C165" s="247" t="s">
        <v>332</v>
      </c>
      <c r="D165" s="60">
        <f t="shared" ref="D165:E165" si="33">SUM(D166:D169)</f>
        <v>24016.720000000001</v>
      </c>
      <c r="E165" s="60">
        <f t="shared" si="33"/>
        <v>25627.25</v>
      </c>
      <c r="F165" s="45">
        <f t="shared" si="26"/>
        <v>106.70586991062892</v>
      </c>
    </row>
    <row r="166" spans="1:6" ht="12.75" customHeight="1" x14ac:dyDescent="0.2">
      <c r="A166" s="63">
        <v>3211</v>
      </c>
      <c r="B166" s="64" t="s">
        <v>333</v>
      </c>
      <c r="C166" s="247" t="s">
        <v>334</v>
      </c>
      <c r="D166" s="194">
        <v>1779.99</v>
      </c>
      <c r="E166" s="194">
        <v>2010.45</v>
      </c>
      <c r="F166" s="45">
        <f t="shared" si="26"/>
        <v>112.94726374867274</v>
      </c>
    </row>
    <row r="167" spans="1:6" ht="12.75" customHeight="1" x14ac:dyDescent="0.2">
      <c r="A167" s="63">
        <v>3212</v>
      </c>
      <c r="B167" s="64" t="s">
        <v>335</v>
      </c>
      <c r="C167" s="247" t="s">
        <v>336</v>
      </c>
      <c r="D167" s="194">
        <v>20854.63</v>
      </c>
      <c r="E167" s="194">
        <v>20873.900000000001</v>
      </c>
      <c r="F167" s="45">
        <f t="shared" si="26"/>
        <v>100.09240154344623</v>
      </c>
    </row>
    <row r="168" spans="1:6" ht="12.75" customHeight="1" x14ac:dyDescent="0.2">
      <c r="A168" s="63">
        <v>3213</v>
      </c>
      <c r="B168" s="64" t="s">
        <v>337</v>
      </c>
      <c r="C168" s="247" t="s">
        <v>338</v>
      </c>
      <c r="D168" s="194">
        <v>90</v>
      </c>
      <c r="E168" s="194">
        <v>629.23</v>
      </c>
      <c r="F168" s="45">
        <f t="shared" si="26"/>
        <v>699.14444444444439</v>
      </c>
    </row>
    <row r="169" spans="1:6" ht="12.75" customHeight="1" x14ac:dyDescent="0.2">
      <c r="A169" s="63">
        <v>3214</v>
      </c>
      <c r="B169" s="64" t="s">
        <v>339</v>
      </c>
      <c r="C169" s="247" t="s">
        <v>340</v>
      </c>
      <c r="D169" s="194">
        <v>1292.0999999999999</v>
      </c>
      <c r="E169" s="194">
        <v>2113.67</v>
      </c>
      <c r="F169" s="45">
        <f t="shared" si="26"/>
        <v>163.58408791889175</v>
      </c>
    </row>
    <row r="170" spans="1:6" ht="12.75" customHeight="1" x14ac:dyDescent="0.2">
      <c r="A170" s="63">
        <v>322</v>
      </c>
      <c r="B170" s="64" t="s">
        <v>341</v>
      </c>
      <c r="C170" s="247" t="s">
        <v>342</v>
      </c>
      <c r="D170" s="60">
        <f t="shared" ref="D170:E170" si="34">SUM(D171:D177)</f>
        <v>72005.240000000005</v>
      </c>
      <c r="E170" s="60">
        <f t="shared" si="34"/>
        <v>81403.310000000012</v>
      </c>
      <c r="F170" s="45">
        <f t="shared" si="26"/>
        <v>113.0519251098948</v>
      </c>
    </row>
    <row r="171" spans="1:6" ht="12.75" customHeight="1" x14ac:dyDescent="0.2">
      <c r="A171" s="63">
        <v>3221</v>
      </c>
      <c r="B171" s="64" t="s">
        <v>343</v>
      </c>
      <c r="C171" s="247" t="s">
        <v>344</v>
      </c>
      <c r="D171" s="194">
        <v>5881.97</v>
      </c>
      <c r="E171" s="194">
        <v>7887.26</v>
      </c>
      <c r="F171" s="45">
        <f t="shared" si="26"/>
        <v>134.09214939892587</v>
      </c>
    </row>
    <row r="172" spans="1:6" ht="12.75" customHeight="1" x14ac:dyDescent="0.2">
      <c r="A172" s="63">
        <v>3222</v>
      </c>
      <c r="B172" s="64" t="s">
        <v>345</v>
      </c>
      <c r="C172" s="247" t="s">
        <v>346</v>
      </c>
      <c r="D172" s="194">
        <v>30677.65</v>
      </c>
      <c r="E172" s="194">
        <v>31632.83</v>
      </c>
      <c r="F172" s="45">
        <f t="shared" si="26"/>
        <v>103.11360224789057</v>
      </c>
    </row>
    <row r="173" spans="1:6" ht="12.75" customHeight="1" x14ac:dyDescent="0.2">
      <c r="A173" s="63">
        <v>3223</v>
      </c>
      <c r="B173" s="65" t="s">
        <v>347</v>
      </c>
      <c r="C173" s="247" t="s">
        <v>348</v>
      </c>
      <c r="D173" s="194">
        <v>35009.51</v>
      </c>
      <c r="E173" s="194">
        <v>40431.760000000002</v>
      </c>
      <c r="F173" s="45">
        <f t="shared" si="26"/>
        <v>115.48793456406558</v>
      </c>
    </row>
    <row r="174" spans="1:6" ht="12.75" customHeight="1" x14ac:dyDescent="0.2">
      <c r="A174" s="63">
        <v>3224</v>
      </c>
      <c r="B174" s="65" t="s">
        <v>349</v>
      </c>
      <c r="C174" s="247" t="s">
        <v>350</v>
      </c>
      <c r="D174" s="194">
        <v>335.71</v>
      </c>
      <c r="E174" s="194">
        <v>1110.1600000000001</v>
      </c>
      <c r="F174" s="45">
        <f t="shared" si="26"/>
        <v>330.69017902356205</v>
      </c>
    </row>
    <row r="175" spans="1:6" ht="12.75" customHeight="1" x14ac:dyDescent="0.2">
      <c r="A175" s="63">
        <v>3225</v>
      </c>
      <c r="B175" s="65" t="s">
        <v>351</v>
      </c>
      <c r="C175" s="247" t="s">
        <v>352</v>
      </c>
      <c r="D175" s="194">
        <v>100.4</v>
      </c>
      <c r="E175" s="194">
        <v>341.3</v>
      </c>
      <c r="F175" s="45">
        <f t="shared" si="26"/>
        <v>339.9402390438247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14330.94</v>
      </c>
      <c r="E178" s="60">
        <f t="shared" si="35"/>
        <v>22948.420000000002</v>
      </c>
      <c r="F178" s="45">
        <f t="shared" si="26"/>
        <v>160.13199413297383</v>
      </c>
    </row>
    <row r="179" spans="1:6" ht="12.75" customHeight="1" x14ac:dyDescent="0.2">
      <c r="A179" s="63">
        <v>3231</v>
      </c>
      <c r="B179" s="65" t="s">
        <v>359</v>
      </c>
      <c r="C179" s="247" t="s">
        <v>360</v>
      </c>
      <c r="D179" s="194">
        <v>654.44000000000005</v>
      </c>
      <c r="E179" s="194">
        <v>8930.43</v>
      </c>
      <c r="F179" s="45">
        <f t="shared" si="26"/>
        <v>1364.5911007884604</v>
      </c>
    </row>
    <row r="180" spans="1:6" ht="12.75" customHeight="1" x14ac:dyDescent="0.2">
      <c r="A180" s="63">
        <v>3232</v>
      </c>
      <c r="B180" s="65" t="s">
        <v>361</v>
      </c>
      <c r="C180" s="247" t="s">
        <v>362</v>
      </c>
      <c r="D180" s="194">
        <v>2038.68</v>
      </c>
      <c r="E180" s="194">
        <v>3992.58</v>
      </c>
      <c r="F180" s="45">
        <f t="shared" si="26"/>
        <v>195.84142680558008</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3639.81</v>
      </c>
      <c r="E182" s="194">
        <v>2825.02</v>
      </c>
      <c r="F182" s="45">
        <f t="shared" si="26"/>
        <v>77.614490866281486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2240</v>
      </c>
      <c r="E184" s="194">
        <v>2275.8000000000002</v>
      </c>
      <c r="F184" s="45">
        <f t="shared" si="26"/>
        <v>101.59821428571429</v>
      </c>
    </row>
    <row r="185" spans="1:6" ht="12.75" customHeight="1" x14ac:dyDescent="0.2">
      <c r="A185" s="63">
        <v>3237</v>
      </c>
      <c r="B185" s="64" t="s">
        <v>371</v>
      </c>
      <c r="C185" s="247" t="s">
        <v>372</v>
      </c>
      <c r="D185" s="194">
        <v>769.73</v>
      </c>
      <c r="E185" s="194">
        <v>887.03</v>
      </c>
      <c r="F185" s="45">
        <f t="shared" si="26"/>
        <v>115.23910981772829</v>
      </c>
    </row>
    <row r="186" spans="1:6" ht="12.75" customHeight="1" x14ac:dyDescent="0.2">
      <c r="A186" s="63">
        <v>3238</v>
      </c>
      <c r="B186" s="64" t="s">
        <v>373</v>
      </c>
      <c r="C186" s="247" t="s">
        <v>374</v>
      </c>
      <c r="D186" s="194">
        <v>4756.22</v>
      </c>
      <c r="E186" s="194">
        <v>3893.56</v>
      </c>
      <c r="F186" s="45">
        <f t="shared" si="26"/>
        <v>81.862487437502878</v>
      </c>
    </row>
    <row r="187" spans="1:6" ht="12.75" customHeight="1" x14ac:dyDescent="0.2">
      <c r="A187" s="63">
        <v>3239</v>
      </c>
      <c r="B187" s="64" t="s">
        <v>375</v>
      </c>
      <c r="C187" s="247" t="s">
        <v>376</v>
      </c>
      <c r="D187" s="194">
        <v>232.06</v>
      </c>
      <c r="E187" s="194">
        <v>144</v>
      </c>
      <c r="F187" s="45">
        <f t="shared" si="26"/>
        <v>62.052917348961479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19027.54</v>
      </c>
      <c r="E194" s="60">
        <f t="shared" si="36"/>
        <v>15209.68</v>
      </c>
      <c r="F194" s="45">
        <f t="shared" si="26"/>
        <v>79.935083568343572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2119.5300000000002</v>
      </c>
      <c r="E196" s="194">
        <v>2119.5300000000002</v>
      </c>
      <c r="F196" s="45">
        <f t="shared" si="26"/>
        <v>100</v>
      </c>
    </row>
    <row r="197" spans="1:6" ht="12.75" customHeight="1" x14ac:dyDescent="0.2">
      <c r="A197" s="63">
        <v>3293</v>
      </c>
      <c r="B197" s="64" t="s">
        <v>395</v>
      </c>
      <c r="C197" s="247" t="s">
        <v>396</v>
      </c>
      <c r="D197" s="194">
        <v>836.92</v>
      </c>
      <c r="E197" s="194">
        <v>1266.8499999999999</v>
      </c>
      <c r="F197" s="45">
        <f t="shared" si="26"/>
        <v>151.37050136213736</v>
      </c>
    </row>
    <row r="198" spans="1:6" ht="12.75" customHeight="1" x14ac:dyDescent="0.2">
      <c r="A198" s="63">
        <v>3294</v>
      </c>
      <c r="B198" s="64" t="s">
        <v>397</v>
      </c>
      <c r="C198" s="247" t="s">
        <v>398</v>
      </c>
      <c r="D198" s="194">
        <v>163.09</v>
      </c>
      <c r="E198" s="194">
        <v>0</v>
      </c>
      <c r="F198" s="45">
        <f t="shared" si="26"/>
        <v>0</v>
      </c>
    </row>
    <row r="199" spans="1:6" ht="12.75" customHeight="1" x14ac:dyDescent="0.2">
      <c r="A199" s="63">
        <v>3295</v>
      </c>
      <c r="B199" s="64" t="s">
        <v>399</v>
      </c>
      <c r="C199" s="247" t="s">
        <v>400</v>
      </c>
      <c r="D199" s="194">
        <v>1988</v>
      </c>
      <c r="E199" s="194">
        <v>2496</v>
      </c>
      <c r="F199" s="45">
        <f t="shared" si="26"/>
        <v>125.55331991951711</v>
      </c>
    </row>
    <row r="200" spans="1:6" ht="12.75" customHeight="1" x14ac:dyDescent="0.2">
      <c r="A200" s="63" t="s">
        <v>401</v>
      </c>
      <c r="B200" s="64" t="s">
        <v>402</v>
      </c>
      <c r="C200" s="247" t="s">
        <v>401</v>
      </c>
      <c r="D200" s="194">
        <v>0</v>
      </c>
      <c r="E200" s="194">
        <v>8971.7999999999993</v>
      </c>
      <c r="F200" s="45" t="str">
        <f t="shared" si="26"/>
        <v>-</v>
      </c>
    </row>
    <row r="201" spans="1:6" ht="12.75" customHeight="1" x14ac:dyDescent="0.2">
      <c r="A201" s="63">
        <v>3299</v>
      </c>
      <c r="B201" s="64" t="s">
        <v>403</v>
      </c>
      <c r="C201" s="247" t="s">
        <v>404</v>
      </c>
      <c r="D201" s="194">
        <v>13920</v>
      </c>
      <c r="E201" s="194">
        <v>355.5</v>
      </c>
      <c r="F201" s="45">
        <f t="shared" si="26"/>
        <v>2.5538793103448274</v>
      </c>
    </row>
    <row r="202" spans="1:6" ht="12.75" customHeight="1" x14ac:dyDescent="0.2">
      <c r="A202" s="63">
        <v>34</v>
      </c>
      <c r="B202" s="183" t="s">
        <v>405</v>
      </c>
      <c r="C202" s="247" t="s">
        <v>406</v>
      </c>
      <c r="D202" s="60">
        <f t="shared" ref="D202:E202" si="37">D203+D208+D216</f>
        <v>240.48</v>
      </c>
      <c r="E202" s="60">
        <f t="shared" si="37"/>
        <v>1423.42</v>
      </c>
      <c r="F202" s="45">
        <f t="shared" si="26"/>
        <v>591.90785096473724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240.48</v>
      </c>
      <c r="E216" s="60">
        <f t="shared" si="40"/>
        <v>1423.42</v>
      </c>
      <c r="F216" s="45">
        <f t="shared" si="26"/>
        <v>591.90785096473724</v>
      </c>
    </row>
    <row r="217" spans="1:6" ht="12.75" customHeight="1" x14ac:dyDescent="0.2">
      <c r="A217" s="63">
        <v>3431</v>
      </c>
      <c r="B217" s="182" t="s">
        <v>435</v>
      </c>
      <c r="C217" s="247" t="s">
        <v>436</v>
      </c>
      <c r="D217" s="194">
        <v>240.13</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0.35</v>
      </c>
      <c r="E219" s="194">
        <v>1423.42</v>
      </c>
      <c r="F219" s="45" t="str">
        <f t="shared" si="26"/>
        <v>&gt;&gt;100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10078.549999999999</v>
      </c>
      <c r="E262" s="60">
        <f t="shared" si="55"/>
        <v>10709.31</v>
      </c>
      <c r="F262" s="45">
        <f t="shared" ref="F262:F268" si="56">IF(D262&lt;&gt;0,IF(E262/D262&gt;=100,"&gt;&gt;100",E262/D262*100),"-")</f>
        <v>106.25843995416007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10078.549999999999</v>
      </c>
      <c r="E269" s="60">
        <f t="shared" si="58"/>
        <v>10709.31</v>
      </c>
      <c r="F269" s="45">
        <f t="shared" ref="F269:F272" si="59">IF(D269&lt;&gt;0,IF(E269/D269&gt;=100,"&gt;&gt;100",E269/D269*100),"-")</f>
        <v>106.25843995416007</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10078.549999999999</v>
      </c>
      <c r="E271" s="194">
        <v>10709.31</v>
      </c>
      <c r="F271" s="45">
        <f t="shared" si="59"/>
        <v>106.25843995416007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1110.99</v>
      </c>
      <c r="E273" s="60">
        <f t="shared" si="60"/>
        <v>324.87</v>
      </c>
      <c r="F273" s="45">
        <f t="shared" ref="F273:F277" si="61">IF(D273&lt;&gt;0,IF(E273/D273&gt;=100,"&gt;&gt;100",E273/D273*100),"-")</f>
        <v>29.241487322118111</v>
      </c>
    </row>
    <row r="274" spans="1:6" ht="12.75" customHeight="1" x14ac:dyDescent="0.2">
      <c r="A274" s="63">
        <v>381</v>
      </c>
      <c r="B274" s="64" t="s">
        <v>540</v>
      </c>
      <c r="C274" s="247" t="s">
        <v>541</v>
      </c>
      <c r="D274" s="60">
        <f t="shared" ref="D274:E274" si="62">SUM(D275:D277)</f>
        <v>1110.99</v>
      </c>
      <c r="E274" s="60">
        <f t="shared" si="62"/>
        <v>324.87</v>
      </c>
      <c r="F274" s="45">
        <f t="shared" si="61"/>
        <v>29.241487322118111</v>
      </c>
    </row>
    <row r="275" spans="1:6" ht="12.75" customHeight="1" x14ac:dyDescent="0.2">
      <c r="A275" s="63">
        <v>3811</v>
      </c>
      <c r="B275" s="64" t="s">
        <v>542</v>
      </c>
      <c r="C275" s="247" t="s">
        <v>543</v>
      </c>
      <c r="D275" s="194">
        <v>760</v>
      </c>
      <c r="E275" s="194">
        <v>0</v>
      </c>
      <c r="F275" s="45">
        <f t="shared" si="61"/>
        <v>0</v>
      </c>
    </row>
    <row r="276" spans="1:6" ht="12.75" customHeight="1" x14ac:dyDescent="0.2">
      <c r="A276" s="63">
        <v>3812</v>
      </c>
      <c r="B276" s="64" t="s">
        <v>544</v>
      </c>
      <c r="C276" s="247" t="s">
        <v>545</v>
      </c>
      <c r="D276" s="194">
        <v>350.99</v>
      </c>
      <c r="E276" s="194">
        <v>324.87</v>
      </c>
      <c r="F276" s="45">
        <f t="shared" si="61"/>
        <v>92.558192541098038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1054435.6400000001</v>
      </c>
      <c r="E299" s="60">
        <f>E152-E297+E298</f>
        <v>1211436.53</v>
      </c>
      <c r="F299" s="45">
        <f t="shared" si="68"/>
        <v>114.88956594828299</v>
      </c>
    </row>
    <row r="300" spans="1:6" ht="12.75" customHeight="1" x14ac:dyDescent="0.2">
      <c r="A300" s="63" t="s">
        <v>581</v>
      </c>
      <c r="B300" s="64" t="s">
        <v>592</v>
      </c>
      <c r="C300" s="247" t="s">
        <v>593</v>
      </c>
      <c r="D300" s="60">
        <f>IF(D6&gt;=D299,D6-D299,0)</f>
        <v>9228.0999999998603</v>
      </c>
      <c r="E300" s="60">
        <f>IF(E6&gt;=E299,E6-E299,0)</f>
        <v>0</v>
      </c>
      <c r="F300" s="45">
        <f t="shared" si="68"/>
        <v>0</v>
      </c>
    </row>
    <row r="301" spans="1:6" ht="12.75" customHeight="1" x14ac:dyDescent="0.2">
      <c r="A301" s="63" t="s">
        <v>581</v>
      </c>
      <c r="B301" s="64" t="s">
        <v>594</v>
      </c>
      <c r="C301" s="247" t="s">
        <v>595</v>
      </c>
      <c r="D301" s="60">
        <f>IF(D299&gt;=D6,D299-D6,0)</f>
        <v>0</v>
      </c>
      <c r="E301" s="60">
        <f>IF(E299&gt;=E6,E299-E6,0)</f>
        <v>36855.899999999907</v>
      </c>
      <c r="F301" s="45" t="str">
        <f t="shared" si="68"/>
        <v>-</v>
      </c>
    </row>
    <row r="302" spans="1:6" ht="12.75" customHeight="1" x14ac:dyDescent="0.2">
      <c r="A302" s="63">
        <v>92211</v>
      </c>
      <c r="B302" s="64" t="s">
        <v>596</v>
      </c>
      <c r="C302" s="247" t="s">
        <v>597</v>
      </c>
      <c r="D302" s="194">
        <v>261734.31</v>
      </c>
      <c r="E302" s="194">
        <v>272143.18</v>
      </c>
      <c r="F302" s="45">
        <f t="shared" si="68"/>
        <v>103.97688403939094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68964.3</v>
      </c>
      <c r="F304" s="45" t="str">
        <f t="shared" si="68"/>
        <v>-</v>
      </c>
    </row>
    <row r="305" spans="1:6" ht="12" x14ac:dyDescent="0.2">
      <c r="A305" s="63">
        <v>9661</v>
      </c>
      <c r="B305" s="220" t="s">
        <v>602</v>
      </c>
      <c r="C305" s="247" t="s">
        <v>603</v>
      </c>
      <c r="D305" s="194">
        <v>0</v>
      </c>
      <c r="E305" s="194">
        <v>75</v>
      </c>
      <c r="F305" s="45" t="str">
        <f t="shared" si="68"/>
        <v>-</v>
      </c>
    </row>
    <row r="306" spans="1:6" ht="12.75" customHeight="1" x14ac:dyDescent="0.2">
      <c r="A306" s="249" t="s">
        <v>604</v>
      </c>
      <c r="B306" s="184" t="s">
        <v>605</v>
      </c>
      <c r="C306" s="250" t="s">
        <v>604</v>
      </c>
      <c r="D306" s="196">
        <v>0</v>
      </c>
      <c r="E306" s="328" t="s">
        <v>3656</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3852.2</v>
      </c>
      <c r="E360" s="60">
        <f t="shared" si="86"/>
        <v>31430.469999999998</v>
      </c>
      <c r="F360" s="45">
        <f t="shared" si="72"/>
        <v>815.90961009293392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1352.2</v>
      </c>
      <c r="E373" s="60">
        <f t="shared" si="90"/>
        <v>3652.69</v>
      </c>
      <c r="F373" s="45">
        <f t="shared" si="72"/>
        <v>270.12941872504064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797.88</v>
      </c>
      <c r="F379" s="45" t="str">
        <f t="shared" si="72"/>
        <v>-</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797.88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1352.2</v>
      </c>
      <c r="E393" s="60">
        <f t="shared" si="94"/>
        <v>2854.81</v>
      </c>
      <c r="F393" s="45">
        <f t="shared" si="72"/>
        <v>211.12335453335302</v>
      </c>
    </row>
    <row r="394" spans="1:6" ht="12.75" customHeight="1" x14ac:dyDescent="0.2">
      <c r="A394" s="63">
        <v>4241</v>
      </c>
      <c r="B394" s="64" t="s">
        <v>756</v>
      </c>
      <c r="C394" s="247" t="s">
        <v>757</v>
      </c>
      <c r="D394" s="194">
        <v>1352.2</v>
      </c>
      <c r="E394" s="194">
        <v>2854.81</v>
      </c>
      <c r="F394" s="45">
        <f t="shared" si="72"/>
        <v>211.12335453335302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2500</v>
      </c>
      <c r="E412" s="60">
        <f t="shared" si="100"/>
        <v>27777.78</v>
      </c>
      <c r="F412" s="45">
        <f t="shared" si="72"/>
        <v>1111.1112000000001</v>
      </c>
    </row>
    <row r="413" spans="1:6" ht="12.75" customHeight="1" x14ac:dyDescent="0.2">
      <c r="A413" s="63">
        <v>451</v>
      </c>
      <c r="B413" s="64" t="s">
        <v>784</v>
      </c>
      <c r="C413" s="247" t="s">
        <v>785</v>
      </c>
      <c r="D413" s="194">
        <v>2500</v>
      </c>
      <c r="E413" s="194">
        <v>27777.78</v>
      </c>
      <c r="F413" s="45">
        <f t="shared" si="72"/>
        <v>1111.1112000000001</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3852.2</v>
      </c>
      <c r="E418" s="60">
        <f t="shared" si="102"/>
        <v>31430.469999999998</v>
      </c>
      <c r="F418" s="45">
        <f t="shared" si="72"/>
        <v>815.90961009293392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272151.2</v>
      </c>
      <c r="E420" s="194">
        <v>203864.83</v>
      </c>
      <c r="F420" s="45">
        <f t="shared" si="72"/>
        <v>74.908664742246216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1063663.74</v>
      </c>
      <c r="E422" s="60">
        <f>E6+E308</f>
        <v>1174580.6300000001</v>
      </c>
      <c r="F422" s="45">
        <f t="shared" si="72"/>
        <v>110.4278152792912</v>
      </c>
    </row>
    <row r="423" spans="1:6" ht="12.75" customHeight="1" x14ac:dyDescent="0.2">
      <c r="A423" s="63" t="s">
        <v>581</v>
      </c>
      <c r="B423" s="64" t="s">
        <v>804</v>
      </c>
      <c r="C423" s="247" t="s">
        <v>805</v>
      </c>
      <c r="D423" s="60">
        <f t="shared" ref="D423:E423" si="103">D299+D360</f>
        <v>1058287.8400000001</v>
      </c>
      <c r="E423" s="60">
        <f t="shared" si="103"/>
        <v>1242867</v>
      </c>
      <c r="F423" s="45">
        <f t="shared" si="72"/>
        <v>117.4413002798936</v>
      </c>
    </row>
    <row r="424" spans="1:6" ht="12.75" customHeight="1" x14ac:dyDescent="0.2">
      <c r="A424" s="63" t="s">
        <v>581</v>
      </c>
      <c r="B424" s="64" t="s">
        <v>806</v>
      </c>
      <c r="C424" s="247" t="s">
        <v>807</v>
      </c>
      <c r="D424" s="60">
        <f t="shared" ref="D424:E424" si="104">IF(D422&gt;=D423,D422-D423,0)</f>
        <v>5375.8999999999069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68286.369999999879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68278.350000000006</v>
      </c>
      <c r="F426" s="45" t="str">
        <f t="shared" si="72"/>
        <v>-</v>
      </c>
    </row>
    <row r="427" spans="1:6" ht="12.75" customHeight="1" x14ac:dyDescent="0.2">
      <c r="A427" s="251" t="s">
        <v>810</v>
      </c>
      <c r="B427" s="64" t="s">
        <v>813</v>
      </c>
      <c r="C427" s="252" t="s">
        <v>814</v>
      </c>
      <c r="D427" s="60">
        <f t="shared" ref="D427:E427" si="107">IF(D303-D302+D420-D419&gt;=0,D303-D302+D420-D419,0)</f>
        <v>10416.890000000014</v>
      </c>
      <c r="E427" s="60">
        <f t="shared" si="107"/>
        <v>0</v>
      </c>
      <c r="F427" s="45">
        <f t="shared" si="72"/>
        <v>0</v>
      </c>
    </row>
    <row r="428" spans="1:6" ht="24" x14ac:dyDescent="0.2">
      <c r="A428" s="249" t="s">
        <v>815</v>
      </c>
      <c r="B428" s="243" t="s">
        <v>816</v>
      </c>
      <c r="C428" s="250" t="s">
        <v>817</v>
      </c>
      <c r="D428" s="81">
        <f t="shared" ref="D428:E428" si="108">D304+D421</f>
        <v>0</v>
      </c>
      <c r="E428" s="81">
        <f t="shared" si="108"/>
        <v>68964.3</v>
      </c>
      <c r="F428" s="61" t="str">
        <f t="shared" si="72"/>
        <v>-</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1063663.74</v>
      </c>
      <c r="E643" s="60">
        <f>E422+E430</f>
        <v>1174580.6300000001</v>
      </c>
      <c r="F643" s="45">
        <f t="shared" si="109"/>
        <v>110.4278152792912</v>
      </c>
    </row>
    <row r="644" spans="1:6" ht="12.75" customHeight="1" x14ac:dyDescent="0.2">
      <c r="A644" s="63" t="s">
        <v>581</v>
      </c>
      <c r="B644" s="64" t="s">
        <v>1237</v>
      </c>
      <c r="C644" s="247" t="s">
        <v>1238</v>
      </c>
      <c r="D644" s="60">
        <f>D423+D535</f>
        <v>1058287.8400000001</v>
      </c>
      <c r="E644" s="60">
        <f>E423+E535</f>
        <v>1242867</v>
      </c>
      <c r="F644" s="45">
        <f t="shared" si="109"/>
        <v>117.4413002798936</v>
      </c>
    </row>
    <row r="645" spans="1:6" ht="12.75" customHeight="1" x14ac:dyDescent="0.2">
      <c r="A645" s="63" t="s">
        <v>581</v>
      </c>
      <c r="B645" s="64" t="s">
        <v>1239</v>
      </c>
      <c r="C645" s="247" t="s">
        <v>1240</v>
      </c>
      <c r="D645" s="60">
        <f t="shared" ref="D645:E645" si="163">IF(D643&gt;=D644,D643-D644,0)</f>
        <v>5375.8999999999069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68286.369999999879</v>
      </c>
      <c r="F646" s="45" t="str">
        <f t="shared" si="109"/>
        <v>-</v>
      </c>
    </row>
    <row r="647" spans="1:6" ht="24" x14ac:dyDescent="0.2">
      <c r="A647" s="251" t="s">
        <v>1243</v>
      </c>
      <c r="B647" s="64" t="s">
        <v>1244</v>
      </c>
      <c r="C647" s="252" t="s">
        <v>1243</v>
      </c>
      <c r="D647" s="60">
        <f>IF(D426-D427+D641-D642&gt;=0,D426-D427+D641-D642,0)</f>
        <v>0</v>
      </c>
      <c r="E647" s="60">
        <f>IF(E426-E427+E641-E642&gt;=0,E426-E427+E641-E642,0)</f>
        <v>68278.350000000006</v>
      </c>
      <c r="F647" s="45" t="str">
        <f t="shared" si="109"/>
        <v>-</v>
      </c>
    </row>
    <row r="648" spans="1:6" ht="24" x14ac:dyDescent="0.2">
      <c r="A648" s="251" t="s">
        <v>1245</v>
      </c>
      <c r="B648" s="64" t="s">
        <v>1246</v>
      </c>
      <c r="C648" s="252" t="s">
        <v>1245</v>
      </c>
      <c r="D648" s="60">
        <f>IF(D427-D426+D642-D641&gt;=0,D427-D426+D642-D641,0)</f>
        <v>10416.890000000014</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5040.9900000001071</v>
      </c>
      <c r="E650" s="60">
        <f t="shared" si="166"/>
        <v>8.0199999998731073</v>
      </c>
      <c r="F650" s="45">
        <f t="shared" si="109"/>
        <v>0.15909573317687473</v>
      </c>
    </row>
    <row r="651" spans="1:6" ht="24" x14ac:dyDescent="0.2">
      <c r="A651" s="249" t="s">
        <v>1251</v>
      </c>
      <c r="B651" s="184" t="s">
        <v>1252</v>
      </c>
      <c r="C651" s="250" t="s">
        <v>1251</v>
      </c>
      <c r="D651" s="196">
        <v>79588.12</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39</v>
      </c>
      <c r="E658" s="253">
        <v>40</v>
      </c>
      <c r="F658" s="45">
        <f t="shared" si="167"/>
        <v>102.56410256410255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32</v>
      </c>
      <c r="E660" s="253">
        <v>32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96</v>
      </c>
      <c r="E669" s="194">
        <v>245</v>
      </c>
      <c r="F669" s="45">
        <f t="shared" si="167"/>
        <v>255.20833333333334</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13920</v>
      </c>
      <c r="E672" s="194">
        <v>7797</v>
      </c>
      <c r="F672" s="45">
        <f t="shared" si="167"/>
        <v>56.012931034482762</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964560.64</v>
      </c>
      <c r="E683" s="192">
        <v>1029858.98</v>
      </c>
      <c r="F683" s="71">
        <f t="shared" si="167"/>
        <v>106.76974959293383</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11223.83</v>
      </c>
      <c r="E685" s="194">
        <v>2544.81</v>
      </c>
      <c r="F685" s="45">
        <f t="shared" si="167"/>
        <v>22.673276412775316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0</v>
      </c>
      <c r="E702" s="326">
        <v>0</v>
      </c>
      <c r="F702" s="71" t="str">
        <f t="shared" si="167"/>
        <v>-</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326">
        <v>0</v>
      </c>
      <c r="F710" s="71" t="str">
        <f t="shared" si="167"/>
        <v>-</v>
      </c>
    </row>
    <row r="711" spans="1:6" ht="12.75" customHeight="1" x14ac:dyDescent="0.2">
      <c r="A711" s="70" t="s">
        <v>1356</v>
      </c>
      <c r="B711" s="65" t="s">
        <v>1357</v>
      </c>
      <c r="C711" s="277" t="s">
        <v>1356</v>
      </c>
      <c r="D711" s="192"/>
      <c r="E711" s="326">
        <v>0</v>
      </c>
      <c r="F711" s="71" t="str">
        <f t="shared" si="167"/>
        <v>-</v>
      </c>
    </row>
    <row r="712" spans="1:6" ht="12.75" customHeight="1" x14ac:dyDescent="0.2">
      <c r="A712" s="70" t="s">
        <v>1358</v>
      </c>
      <c r="B712" s="65" t="s">
        <v>1359</v>
      </c>
      <c r="C712" s="277" t="s">
        <v>1358</v>
      </c>
      <c r="D712" s="192"/>
      <c r="E712" s="326">
        <v>0</v>
      </c>
      <c r="F712" s="71" t="str">
        <f t="shared" si="167"/>
        <v>-</v>
      </c>
    </row>
    <row r="713" spans="1:6" ht="24" x14ac:dyDescent="0.2">
      <c r="A713" s="70" t="s">
        <v>1360</v>
      </c>
      <c r="B713" s="65" t="s">
        <v>1361</v>
      </c>
      <c r="C713" s="277" t="s">
        <v>1360</v>
      </c>
      <c r="D713" s="192"/>
      <c r="E713" s="326">
        <v>0</v>
      </c>
      <c r="F713" s="71" t="str">
        <f t="shared" si="167"/>
        <v>-</v>
      </c>
    </row>
    <row r="714" spans="1:6" ht="12" x14ac:dyDescent="0.2">
      <c r="A714" s="70" t="s">
        <v>1362</v>
      </c>
      <c r="B714" s="65" t="s">
        <v>1363</v>
      </c>
      <c r="C714" s="277" t="s">
        <v>1362</v>
      </c>
      <c r="D714" s="192"/>
      <c r="E714" s="326">
        <v>0</v>
      </c>
      <c r="F714" s="71" t="str">
        <f t="shared" si="167"/>
        <v>-</v>
      </c>
    </row>
    <row r="715" spans="1:6" ht="12.75" customHeight="1" x14ac:dyDescent="0.2">
      <c r="A715" s="70">
        <v>64371</v>
      </c>
      <c r="B715" s="65" t="s">
        <v>1364</v>
      </c>
      <c r="C715" s="278" t="s">
        <v>1365</v>
      </c>
      <c r="D715" s="192">
        <v>0</v>
      </c>
      <c r="E715" s="326">
        <v>0</v>
      </c>
      <c r="F715" s="71" t="str">
        <f t="shared" si="167"/>
        <v>-</v>
      </c>
    </row>
    <row r="716" spans="1:6" ht="12.75" customHeight="1" x14ac:dyDescent="0.2">
      <c r="A716" s="70">
        <v>64372</v>
      </c>
      <c r="B716" s="65" t="s">
        <v>1366</v>
      </c>
      <c r="C716" s="278" t="s">
        <v>1367</v>
      </c>
      <c r="D716" s="192">
        <v>0</v>
      </c>
      <c r="E716" s="326">
        <v>0</v>
      </c>
      <c r="F716" s="71" t="str">
        <f t="shared" si="167"/>
        <v>-</v>
      </c>
    </row>
    <row r="717" spans="1:6" ht="12.75" customHeight="1" x14ac:dyDescent="0.2">
      <c r="A717" s="70">
        <v>64373</v>
      </c>
      <c r="B717" s="65" t="s">
        <v>1368</v>
      </c>
      <c r="C717" s="278" t="s">
        <v>1369</v>
      </c>
      <c r="D717" s="192">
        <v>0</v>
      </c>
      <c r="E717" s="326">
        <v>0</v>
      </c>
      <c r="F717" s="71" t="str">
        <f t="shared" si="167"/>
        <v>-</v>
      </c>
    </row>
    <row r="718" spans="1:6" ht="12.75" customHeight="1" x14ac:dyDescent="0.2">
      <c r="A718" s="63">
        <v>64374</v>
      </c>
      <c r="B718" s="64" t="s">
        <v>1370</v>
      </c>
      <c r="C718" s="247" t="s">
        <v>1371</v>
      </c>
      <c r="D718" s="194">
        <v>0</v>
      </c>
      <c r="E718" s="326">
        <v>0</v>
      </c>
      <c r="F718" s="45" t="str">
        <f t="shared" si="167"/>
        <v>-</v>
      </c>
    </row>
    <row r="719" spans="1:6" ht="12.75" customHeight="1" x14ac:dyDescent="0.2">
      <c r="A719" s="70">
        <v>64375</v>
      </c>
      <c r="B719" s="65" t="s">
        <v>1372</v>
      </c>
      <c r="C719" s="278" t="s">
        <v>1373</v>
      </c>
      <c r="D719" s="192">
        <v>0</v>
      </c>
      <c r="E719" s="326">
        <v>0</v>
      </c>
      <c r="F719" s="71" t="str">
        <f t="shared" si="167"/>
        <v>-</v>
      </c>
    </row>
    <row r="720" spans="1:6" ht="24" x14ac:dyDescent="0.2">
      <c r="A720" s="70">
        <v>64376</v>
      </c>
      <c r="B720" s="182" t="s">
        <v>1374</v>
      </c>
      <c r="C720" s="278" t="s">
        <v>1375</v>
      </c>
      <c r="D720" s="192">
        <v>0</v>
      </c>
      <c r="E720" s="326">
        <v>0</v>
      </c>
      <c r="F720" s="71" t="str">
        <f t="shared" si="167"/>
        <v>-</v>
      </c>
    </row>
    <row r="721" spans="1:6" ht="24" x14ac:dyDescent="0.2">
      <c r="A721" s="70">
        <v>64377</v>
      </c>
      <c r="B721" s="65" t="s">
        <v>1376</v>
      </c>
      <c r="C721" s="278" t="s">
        <v>1377</v>
      </c>
      <c r="D721" s="192">
        <v>0</v>
      </c>
      <c r="E721" s="326">
        <v>0</v>
      </c>
      <c r="F721" s="71" t="str">
        <f t="shared" si="167"/>
        <v>-</v>
      </c>
    </row>
    <row r="722" spans="1:6" ht="12" x14ac:dyDescent="0.2">
      <c r="A722" s="70" t="s">
        <v>1378</v>
      </c>
      <c r="B722" s="65" t="s">
        <v>1379</v>
      </c>
      <c r="C722" s="277" t="s">
        <v>1378</v>
      </c>
      <c r="D722" s="192"/>
      <c r="E722" s="326">
        <v>0</v>
      </c>
      <c r="F722" s="71" t="str">
        <f t="shared" si="167"/>
        <v>-</v>
      </c>
    </row>
    <row r="723" spans="1:6" ht="12" x14ac:dyDescent="0.2">
      <c r="A723" s="70" t="s">
        <v>1380</v>
      </c>
      <c r="B723" s="65" t="s">
        <v>1381</v>
      </c>
      <c r="C723" s="277" t="s">
        <v>1380</v>
      </c>
      <c r="D723" s="192"/>
      <c r="E723" s="326">
        <v>0</v>
      </c>
      <c r="F723" s="71" t="str">
        <f t="shared" si="167"/>
        <v>-</v>
      </c>
    </row>
    <row r="724" spans="1:6" ht="12.75" customHeight="1" x14ac:dyDescent="0.2">
      <c r="A724" s="70">
        <v>65264</v>
      </c>
      <c r="B724" s="65" t="s">
        <v>1382</v>
      </c>
      <c r="C724" s="278" t="s">
        <v>1383</v>
      </c>
      <c r="D724" s="192">
        <v>0</v>
      </c>
      <c r="E724" s="326">
        <v>0</v>
      </c>
      <c r="F724" s="71" t="str">
        <f t="shared" si="167"/>
        <v>-</v>
      </c>
    </row>
    <row r="725" spans="1:6" ht="12.75" customHeight="1" x14ac:dyDescent="0.2">
      <c r="A725" s="70">
        <v>65265</v>
      </c>
      <c r="B725" s="65" t="s">
        <v>1384</v>
      </c>
      <c r="C725" s="278" t="s">
        <v>1385</v>
      </c>
      <c r="D725" s="192">
        <v>0</v>
      </c>
      <c r="E725" s="326">
        <v>0</v>
      </c>
      <c r="F725" s="71" t="str">
        <f t="shared" si="167"/>
        <v>-</v>
      </c>
    </row>
    <row r="726" spans="1:6" ht="12.75" customHeight="1" x14ac:dyDescent="0.2">
      <c r="A726" s="70" t="s">
        <v>1386</v>
      </c>
      <c r="B726" s="65" t="s">
        <v>1387</v>
      </c>
      <c r="C726" s="278" t="s">
        <v>1386</v>
      </c>
      <c r="D726" s="192">
        <v>94.37</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2078.13</v>
      </c>
      <c r="E732" s="192">
        <v>0</v>
      </c>
      <c r="F732" s="71">
        <f t="shared" si="167"/>
        <v>0</v>
      </c>
    </row>
    <row r="733" spans="1:6" ht="12.75" customHeight="1" x14ac:dyDescent="0.2">
      <c r="A733" s="70">
        <v>31215</v>
      </c>
      <c r="B733" s="65" t="s">
        <v>1395</v>
      </c>
      <c r="C733" s="278" t="s">
        <v>1396</v>
      </c>
      <c r="D733" s="192">
        <v>1041.54</v>
      </c>
      <c r="E733" s="192">
        <v>1466.45</v>
      </c>
      <c r="F733" s="71">
        <f t="shared" si="167"/>
        <v>140.79632083261328</v>
      </c>
    </row>
    <row r="734" spans="1:6" ht="12.75" customHeight="1" x14ac:dyDescent="0.2">
      <c r="A734" s="70">
        <v>32121</v>
      </c>
      <c r="B734" s="65" t="s">
        <v>1397</v>
      </c>
      <c r="C734" s="278" t="s">
        <v>1398</v>
      </c>
      <c r="D734" s="192">
        <v>20854.63</v>
      </c>
      <c r="E734" s="192">
        <v>20873.900000000001</v>
      </c>
      <c r="F734" s="71">
        <f t="shared" si="167"/>
        <v>100.09240154344623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2240</v>
      </c>
      <c r="E736" s="194">
        <v>2275.8000000000002</v>
      </c>
      <c r="F736" s="45">
        <f t="shared" si="167"/>
        <v>101.59821428571429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46.79</v>
      </c>
      <c r="E738" s="194">
        <v>172.55</v>
      </c>
      <c r="F738" s="45">
        <f t="shared" si="167"/>
        <v>368.77537935456297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327">
        <v>0</v>
      </c>
      <c r="F741" s="71" t="str">
        <f t="shared" ref="F741:F1006" si="169">IF(D741&lt;&gt;0,IF(E741/D741&gt;=100,"&gt;&gt;100",E741/D741*100),"-")</f>
        <v>-</v>
      </c>
    </row>
    <row r="742" spans="1:6" ht="12.75" customHeight="1" x14ac:dyDescent="0.2">
      <c r="A742" s="70" t="s">
        <v>1413</v>
      </c>
      <c r="B742" s="65" t="s">
        <v>1414</v>
      </c>
      <c r="C742" s="278" t="s">
        <v>1413</v>
      </c>
      <c r="D742" s="192">
        <v>0</v>
      </c>
      <c r="E742" s="327">
        <v>0</v>
      </c>
      <c r="F742" s="71" t="str">
        <f t="shared" si="169"/>
        <v>-</v>
      </c>
    </row>
    <row r="743" spans="1:6" ht="12.75" customHeight="1" x14ac:dyDescent="0.2">
      <c r="A743" s="70" t="s">
        <v>1415</v>
      </c>
      <c r="B743" s="65" t="s">
        <v>1416</v>
      </c>
      <c r="C743" s="277" t="s">
        <v>1415</v>
      </c>
      <c r="D743" s="192">
        <v>0</v>
      </c>
      <c r="E743" s="327">
        <v>0</v>
      </c>
      <c r="F743" s="71" t="str">
        <f t="shared" ref="F743:F744" si="170">IF(D743&lt;&gt;0,IF(E743/D743&gt;=100,"&gt;&gt;100",E743/D743*100),"-")</f>
        <v>-</v>
      </c>
    </row>
    <row r="744" spans="1:6" ht="12.75" customHeight="1" x14ac:dyDescent="0.2">
      <c r="A744" s="70" t="s">
        <v>1417</v>
      </c>
      <c r="B744" s="65" t="s">
        <v>1418</v>
      </c>
      <c r="C744" s="277" t="s">
        <v>1417</v>
      </c>
      <c r="D744" s="192">
        <v>1988</v>
      </c>
      <c r="E744" s="327">
        <v>2496</v>
      </c>
      <c r="F744" s="71">
        <f t="shared" si="170"/>
        <v>125.55331991951711</v>
      </c>
    </row>
    <row r="745" spans="1:6" ht="12.75" customHeight="1" x14ac:dyDescent="0.2">
      <c r="A745" s="70">
        <v>34111</v>
      </c>
      <c r="B745" s="65" t="s">
        <v>1419</v>
      </c>
      <c r="C745" s="278" t="s">
        <v>1420</v>
      </c>
      <c r="D745" s="192">
        <v>0</v>
      </c>
      <c r="E745" s="327">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192"/>
      <c r="E806" s="327">
        <v>0</v>
      </c>
      <c r="F806" s="71" t="str">
        <f t="shared" ref="F806:F814" si="171">IF(D806&lt;&gt;0,IF(E806/D806&gt;=100,"&gt;&gt;100",E806/D806*100),"-")</f>
        <v>-</v>
      </c>
    </row>
    <row r="807" spans="1:6" ht="24" x14ac:dyDescent="0.2">
      <c r="A807" s="70" t="s">
        <v>1542</v>
      </c>
      <c r="B807" s="182" t="s">
        <v>1543</v>
      </c>
      <c r="C807" s="277" t="s">
        <v>1542</v>
      </c>
      <c r="D807" s="192"/>
      <c r="E807" s="327">
        <v>0</v>
      </c>
      <c r="F807" s="71" t="str">
        <f t="shared" si="171"/>
        <v>-</v>
      </c>
    </row>
    <row r="808" spans="1:6" ht="24" x14ac:dyDescent="0.2">
      <c r="A808" s="70" t="s">
        <v>1544</v>
      </c>
      <c r="B808" s="182" t="s">
        <v>1545</v>
      </c>
      <c r="C808" s="277" t="s">
        <v>1544</v>
      </c>
      <c r="D808" s="192"/>
      <c r="E808" s="327">
        <v>0</v>
      </c>
      <c r="F808" s="71" t="str">
        <f t="shared" si="171"/>
        <v>-</v>
      </c>
    </row>
    <row r="809" spans="1:6" ht="24" x14ac:dyDescent="0.2">
      <c r="A809" s="70" t="s">
        <v>1546</v>
      </c>
      <c r="B809" s="182" t="s">
        <v>1547</v>
      </c>
      <c r="C809" s="277" t="s">
        <v>1546</v>
      </c>
      <c r="D809" s="192"/>
      <c r="E809" s="327">
        <v>0</v>
      </c>
      <c r="F809" s="71" t="str">
        <f t="shared" si="171"/>
        <v>-</v>
      </c>
    </row>
    <row r="810" spans="1:6" ht="24" x14ac:dyDescent="0.2">
      <c r="A810" s="70" t="s">
        <v>1548</v>
      </c>
      <c r="B810" s="182" t="s">
        <v>1549</v>
      </c>
      <c r="C810" s="277" t="s">
        <v>1548</v>
      </c>
      <c r="D810" s="192"/>
      <c r="E810" s="327">
        <v>0</v>
      </c>
      <c r="F810" s="71" t="str">
        <f t="shared" si="171"/>
        <v>-</v>
      </c>
    </row>
    <row r="811" spans="1:6" ht="24" x14ac:dyDescent="0.2">
      <c r="A811" s="70" t="s">
        <v>1550</v>
      </c>
      <c r="B811" s="182" t="s">
        <v>1551</v>
      </c>
      <c r="C811" s="277" t="s">
        <v>1550</v>
      </c>
      <c r="D811" s="192"/>
      <c r="E811" s="327">
        <v>0</v>
      </c>
      <c r="F811" s="71" t="str">
        <f t="shared" si="171"/>
        <v>-</v>
      </c>
    </row>
    <row r="812" spans="1:6" ht="12" x14ac:dyDescent="0.2">
      <c r="A812" s="70" t="s">
        <v>1552</v>
      </c>
      <c r="B812" s="182" t="s">
        <v>1553</v>
      </c>
      <c r="C812" s="277" t="s">
        <v>1552</v>
      </c>
      <c r="D812" s="192"/>
      <c r="E812" s="327">
        <v>0</v>
      </c>
      <c r="F812" s="71" t="str">
        <f t="shared" si="171"/>
        <v>-</v>
      </c>
    </row>
    <row r="813" spans="1:6" ht="12" x14ac:dyDescent="0.2">
      <c r="A813" s="70" t="s">
        <v>1554</v>
      </c>
      <c r="B813" s="182" t="s">
        <v>1555</v>
      </c>
      <c r="C813" s="277" t="s">
        <v>1554</v>
      </c>
      <c r="D813" s="192"/>
      <c r="E813" s="327">
        <v>0</v>
      </c>
      <c r="F813" s="71" t="str">
        <f t="shared" si="171"/>
        <v>-</v>
      </c>
    </row>
    <row r="814" spans="1:6" ht="12" x14ac:dyDescent="0.2">
      <c r="A814" s="70" t="s">
        <v>1556</v>
      </c>
      <c r="B814" s="182" t="s">
        <v>1557</v>
      </c>
      <c r="C814" s="277" t="s">
        <v>1556</v>
      </c>
      <c r="D814" s="192"/>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10078.549999999999</v>
      </c>
      <c r="E855" s="327">
        <v>10709.31</v>
      </c>
      <c r="F855" s="45">
        <f t="shared" si="169"/>
        <v>106.25843995416007</v>
      </c>
    </row>
    <row r="856" spans="1:6" ht="12.75" customHeight="1" x14ac:dyDescent="0.2">
      <c r="A856" s="63">
        <v>38117</v>
      </c>
      <c r="B856" s="64" t="s">
        <v>1639</v>
      </c>
      <c r="C856" s="247" t="s">
        <v>1640</v>
      </c>
      <c r="D856" s="194">
        <v>760</v>
      </c>
      <c r="E856" s="327">
        <v>0</v>
      </c>
      <c r="F856" s="45">
        <f t="shared" si="169"/>
        <v>0</v>
      </c>
    </row>
    <row r="857" spans="1:6" ht="12.75" customHeight="1" x14ac:dyDescent="0.2">
      <c r="A857" s="63">
        <v>38612</v>
      </c>
      <c r="B857" s="64" t="s">
        <v>1641</v>
      </c>
      <c r="C857" s="247" t="s">
        <v>1642</v>
      </c>
      <c r="D857" s="194">
        <v>0</v>
      </c>
      <c r="E857" s="327">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1149273.6499999999</v>
      </c>
      <c r="E6" s="180">
        <f t="shared" si="0"/>
        <v>1180949.94</v>
      </c>
      <c r="F6" s="181">
        <f t="shared" ref="F6:F298" si="1">IF(D6&gt;0,IF(E6/D6&gt;=100,"&gt;&gt;100",E6/D6*100),"-")</f>
        <v>102.75620084041776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1060706.45</v>
      </c>
      <c r="E7" s="79">
        <f t="shared" si="2"/>
        <v>1092860.52</v>
      </c>
      <c r="F7" s="71">
        <f t="shared" si="1"/>
        <v>103.03138252812549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126110.23</v>
      </c>
      <c r="E8" s="79">
        <f>E9+E10-E11</f>
        <v>126110.23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126110.23</v>
      </c>
      <c r="E9" s="192">
        <v>126110.23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934596.22</v>
      </c>
      <c r="E12" s="79">
        <f t="shared" si="3"/>
        <v>966750.28999999992</v>
      </c>
      <c r="F12" s="71">
        <f t="shared" si="1"/>
        <v>103.44042371581601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852691.40999999992</v>
      </c>
      <c r="E13" s="79">
        <f t="shared" si="4"/>
        <v>880469.19</v>
      </c>
      <c r="F13" s="71">
        <f t="shared" si="1"/>
        <v>103.25765918059385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1094126.1299999999</v>
      </c>
      <c r="E15" s="192">
        <v>1121903.9099999999</v>
      </c>
      <c r="F15" s="71">
        <f t="shared" si="1"/>
        <v>102.53880967087406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241434.72</v>
      </c>
      <c r="E18" s="192">
        <v>241434.72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50472.839999999967</v>
      </c>
      <c r="E19" s="79">
        <f t="shared" si="5"/>
        <v>51270.719999999972</v>
      </c>
      <c r="F19" s="71">
        <f t="shared" si="1"/>
        <v>101.58081059040865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216406.43</v>
      </c>
      <c r="E20" s="192">
        <v>216406.43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6837.3</v>
      </c>
      <c r="E21" s="192">
        <v>6837.3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16531.43</v>
      </c>
      <c r="E22" s="192">
        <v>16531.43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672.04</v>
      </c>
      <c r="E24" s="192">
        <v>672.04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7976.15</v>
      </c>
      <c r="E25" s="192">
        <v>7976.15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12495.66</v>
      </c>
      <c r="E26" s="192">
        <v>13293.54</v>
      </c>
      <c r="F26" s="71">
        <f t="shared" si="1"/>
        <v>106.38525696121694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210446.17</v>
      </c>
      <c r="E28" s="192">
        <v>210446.17</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31128.16</v>
      </c>
      <c r="E35" s="79">
        <f t="shared" si="7"/>
        <v>33982.97</v>
      </c>
      <c r="F35" s="71">
        <f t="shared" si="1"/>
        <v>109.17114921023278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36445.57</v>
      </c>
      <c r="E36" s="192">
        <v>39300.379999999997</v>
      </c>
      <c r="F36" s="71">
        <f t="shared" si="1"/>
        <v>107.83307820401767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5317.41</v>
      </c>
      <c r="E40" s="192">
        <v>5317.41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723.6</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723.6</v>
      </c>
      <c r="E42" s="192">
        <v>723.6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723.6</v>
      </c>
      <c r="E44" s="192">
        <v>0</v>
      </c>
      <c r="F44" s="71">
        <f t="shared" si="1"/>
        <v>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303.8100000000004</v>
      </c>
      <c r="E45" s="79">
        <f t="shared" si="9"/>
        <v>303.8100000000004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2603.29</v>
      </c>
      <c r="E47" s="192">
        <v>2603.29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1605.81</v>
      </c>
      <c r="E49" s="192">
        <v>1605.81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3905.29</v>
      </c>
      <c r="E50" s="192">
        <v>3905.29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31267.94</v>
      </c>
      <c r="E54" s="192">
        <v>31609.24</v>
      </c>
      <c r="F54" s="71">
        <f t="shared" si="1"/>
        <v>101.0915333725215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31267.94</v>
      </c>
      <c r="E55" s="192">
        <v>31609.24</v>
      </c>
      <c r="F55" s="71">
        <f t="shared" si="1"/>
        <v>101.0915333725215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88567.2</v>
      </c>
      <c r="E69" s="79">
        <f>E70+E82+E88+E119+E135+E147+E165+E171</f>
        <v>88089.420000000013</v>
      </c>
      <c r="F69" s="71">
        <f t="shared" si="1"/>
        <v>99.460545213126323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626.66</v>
      </c>
      <c r="E82" s="79">
        <f>SUM(E83:E85)-E86+E87</f>
        <v>1.66</v>
      </c>
      <c r="F82" s="71">
        <f t="shared" si="1"/>
        <v>0.26489643506845817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626.66</v>
      </c>
      <c r="E87" s="192">
        <v>1.66</v>
      </c>
      <c r="F87" s="71">
        <f t="shared" si="1"/>
        <v>0.26489643506845817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8352.42</v>
      </c>
      <c r="E147" s="79">
        <f t="shared" si="24"/>
        <v>88087.760000000009</v>
      </c>
      <c r="F147" s="71">
        <f t="shared" si="1"/>
        <v>1054.6375780911401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68889.3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68889.3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75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8352.42</v>
      </c>
      <c r="E162" s="192">
        <v>19123.46</v>
      </c>
      <c r="F162" s="71">
        <f t="shared" si="1"/>
        <v>228.9571166200933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79588.12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79588.12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1149273.6499999999</v>
      </c>
      <c r="E176" s="79">
        <f>E177+E251</f>
        <v>1180949.94</v>
      </c>
      <c r="F176" s="71">
        <f t="shared" si="1"/>
        <v>102.75620084041776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93608.19</v>
      </c>
      <c r="E177" s="79">
        <f>E178+E197+E203+E219+E247+E248</f>
        <v>93077.48</v>
      </c>
      <c r="F177" s="71">
        <f t="shared" si="1"/>
        <v>99.433051744724466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93608.19</v>
      </c>
      <c r="E178" s="79">
        <f>SUM(E179:E181)+E185+E186+SUM(E194:E196)</f>
        <v>93077.48</v>
      </c>
      <c r="F178" s="71">
        <f t="shared" si="1"/>
        <v>99.433051744724466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78702.710000000006</v>
      </c>
      <c r="E179" s="192">
        <v>80685.47</v>
      </c>
      <c r="F179" s="71">
        <f t="shared" si="1"/>
        <v>102.51930333783932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14905.48</v>
      </c>
      <c r="E180" s="192">
        <v>12392.01</v>
      </c>
      <c r="F180" s="71">
        <f t="shared" si="1"/>
        <v>83.137275686526038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1055665.46</v>
      </c>
      <c r="E251" s="79">
        <f>+E252+E255-E264+E274+E291</f>
        <v>1087872.46</v>
      </c>
      <c r="F251" s="71">
        <f t="shared" si="1"/>
        <v>103.05087181691064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1060706.45</v>
      </c>
      <c r="E252" s="79">
        <f>E253-E254</f>
        <v>1018916.18</v>
      </c>
      <c r="F252" s="71">
        <f t="shared" si="1"/>
        <v>96.060147461156674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1060706.45</v>
      </c>
      <c r="E253" s="192">
        <v>1018916.18</v>
      </c>
      <c r="F253" s="71">
        <f t="shared" si="1"/>
        <v>96.060147461156674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-5040.9899999999907</v>
      </c>
      <c r="E255" s="79">
        <f>E256-E260</f>
        <v>-8.0200000000186265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267110.21000000002</v>
      </c>
      <c r="E256" s="79">
        <f>SUM(E257:E259)</f>
        <v>272143.18</v>
      </c>
      <c r="F256" s="71">
        <f t="shared" si="1"/>
        <v>101.8842297342359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267110.21000000002</v>
      </c>
      <c r="E257" s="192">
        <v>272143.18</v>
      </c>
      <c r="F257" s="71">
        <f t="shared" si="1"/>
        <v>101.8842297342359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272151.2</v>
      </c>
      <c r="E260" s="79">
        <f>SUM(E261:E263)</f>
        <v>272151.2</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272151.2</v>
      </c>
      <c r="E262" s="192">
        <v>272151.2</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68964.3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68889.3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68889.3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75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327">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8352.42</v>
      </c>
      <c r="E303" s="327">
        <v>88087.76</v>
      </c>
      <c r="F303" s="71">
        <f t="shared" si="43"/>
        <v>1054.6375780911399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626.66</v>
      </c>
      <c r="E309" s="192">
        <v>1.66</v>
      </c>
      <c r="F309" s="71">
        <f t="shared" si="43"/>
        <v>0.26489643506845817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8352.42</v>
      </c>
      <c r="E335" s="192">
        <v>19123.46</v>
      </c>
      <c r="F335" s="71">
        <f t="shared" si="43"/>
        <v>228.9571166200933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3995.22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89612.97</v>
      </c>
      <c r="E337" s="192">
        <v>93077.48</v>
      </c>
      <c r="F337" s="71">
        <f t="shared" si="43"/>
        <v>103.86608099251704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0</v>
      </c>
      <c r="E380" s="327">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1058287.8399999999</v>
      </c>
      <c r="E114" s="60">
        <f t="shared" si="22"/>
        <v>1242867</v>
      </c>
      <c r="F114" s="45">
        <f t="shared" si="1"/>
        <v>117.44130027989361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1027610.19</v>
      </c>
      <c r="E115" s="60">
        <f t="shared" si="23"/>
        <v>1211486.8999999999</v>
      </c>
      <c r="F115" s="45">
        <f t="shared" si="1"/>
        <v>117.89362462433348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1027610.19</v>
      </c>
      <c r="E117" s="194">
        <v>1211486.8999999999</v>
      </c>
      <c r="F117" s="45">
        <f t="shared" si="1"/>
        <v>117.89362462433348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30677.65</v>
      </c>
      <c r="E126" s="194">
        <v>31380.1</v>
      </c>
      <c r="F126" s="45">
        <f t="shared" si="1"/>
        <v>102.28977773721259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1058287.8399999999</v>
      </c>
      <c r="E141" s="81">
        <f t="shared" si="28"/>
        <v>1242867</v>
      </c>
      <c r="F141" s="61">
        <f t="shared" si="1"/>
        <v>117.44130027989361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9" sqref="D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31771.77</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341.3</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341.3</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341.3</v>
      </c>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31430.47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31430.47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31430.47</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93608.19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93077.48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93077.48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80685.47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12392.01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93608.19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93608.19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93608.19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93077.479999999981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93077.48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93077.48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23163</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Nela Božić</cp:lastModifiedBy>
  <cp:lastPrinted>2026-01-30T10:42:40Z</cp:lastPrinted>
  <dcterms:created xsi:type="dcterms:W3CDTF">2022-04-01T05:14:30Z</dcterms:created>
  <dcterms:modified xsi:type="dcterms:W3CDTF">2026-01-30T10:53:24Z</dcterms:modified>
</cp:coreProperties>
</file>